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16392" windowHeight="5640" activeTab="1"/>
  </bookViews>
  <sheets>
    <sheet name="5 курс" sheetId="1" r:id="rId1"/>
    <sheet name="1 курс" sheetId="2" r:id="rId2"/>
    <sheet name="2 курс" sheetId="3" r:id="rId3"/>
    <sheet name="3 курс" sheetId="4" r:id="rId4"/>
    <sheet name="4 курс" sheetId="5" r:id="rId5"/>
    <sheet name="кредити ВНД" sheetId="6" r:id="rId6"/>
  </sheets>
  <definedNames/>
  <calcPr fullCalcOnLoad="1"/>
</workbook>
</file>

<file path=xl/sharedStrings.xml><?xml version="1.0" encoding="utf-8"?>
<sst xmlns="http://schemas.openxmlformats.org/spreadsheetml/2006/main" count="978" uniqueCount="346">
  <si>
    <t>сигма</t>
  </si>
  <si>
    <t>КК</t>
  </si>
  <si>
    <t>КП</t>
  </si>
  <si>
    <t>к-сть студентів</t>
  </si>
  <si>
    <t>к-сть груп</t>
  </si>
  <si>
    <t>ПС</t>
  </si>
  <si>
    <t>ЛБ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</si>
  <si>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</si>
  <si>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</si>
  <si>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</si>
  <si>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</si>
  <si>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</si>
  <si>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</si>
  <si>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</si>
  <si>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</si>
  <si>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</si>
  <si>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</si>
  <si>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</si>
  <si>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</si>
  <si>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</si>
  <si>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</si>
  <si>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t>Галузь знань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</si>
  <si>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</si>
  <si>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t>"ЗАТВЕРДЖУЮ"</t>
  </si>
  <si>
    <t>Проректор ___________________</t>
  </si>
  <si>
    <t>"___" _______________ 201__р.</t>
  </si>
  <si>
    <t>Разом</t>
  </si>
  <si>
    <t>Іноземна мова (англійська)</t>
  </si>
  <si>
    <t>Іноземна мова (німецька)</t>
  </si>
  <si>
    <t>Іноземна мова (французька)</t>
  </si>
  <si>
    <t>Міжкульт. ком. і пер.</t>
  </si>
  <si>
    <t>Французької філології</t>
  </si>
  <si>
    <t>Іноземних мов</t>
  </si>
  <si>
    <t>Теорії і філос. права</t>
  </si>
  <si>
    <t>Історія держави і права України</t>
  </si>
  <si>
    <t>Історії держави і права</t>
  </si>
  <si>
    <t>Історія держави і права заруб. країн</t>
  </si>
  <si>
    <t>Логіка</t>
  </si>
  <si>
    <t>Безпеки життєдіяльн.</t>
  </si>
  <si>
    <t>Конституційне право України</t>
  </si>
  <si>
    <t>Конституційного права</t>
  </si>
  <si>
    <t>ЕКЗАМЕНАЦІЙНА СЕСІЯ:</t>
  </si>
  <si>
    <t>КАНІКУЛИ:</t>
  </si>
  <si>
    <t>Декан факультету</t>
  </si>
  <si>
    <t>Адміністративне право України</t>
  </si>
  <si>
    <t>Адмін. та фінанс. права</t>
  </si>
  <si>
    <t>Цивільне право України</t>
  </si>
  <si>
    <t>Цивільн. права і проц.</t>
  </si>
  <si>
    <t>Кримінальне право України</t>
  </si>
  <si>
    <t>Трудове право України</t>
  </si>
  <si>
    <t>Конституц. процес. право України</t>
  </si>
  <si>
    <t>Кримін. права і кримін.</t>
  </si>
  <si>
    <t>Фінансове право України</t>
  </si>
  <si>
    <t>Міжнародне публічне право</t>
  </si>
  <si>
    <t>Кримінологія</t>
  </si>
  <si>
    <t>Екологічне право України</t>
  </si>
  <si>
    <t>Кримінальн. процесу</t>
  </si>
  <si>
    <t>Міжнародне приватне право</t>
  </si>
  <si>
    <t>Криміналістика</t>
  </si>
  <si>
    <t>Цивільне процесуальне право Україн.</t>
  </si>
  <si>
    <t>Земельне право України</t>
  </si>
  <si>
    <t>Судова медицина</t>
  </si>
  <si>
    <t>Муніципальне право України</t>
  </si>
  <si>
    <t>Основи права Європейського Союзу</t>
  </si>
  <si>
    <t>Європейського права</t>
  </si>
  <si>
    <t>Міжнародного права</t>
  </si>
  <si>
    <t>к-сть год. на тижд.</t>
  </si>
  <si>
    <t>Кількість годин</t>
  </si>
  <si>
    <t>за навч. планом</t>
  </si>
  <si>
    <t>на поточний навчальний рік</t>
  </si>
  <si>
    <t>Всього</t>
  </si>
  <si>
    <t>з них аудиторних</t>
  </si>
  <si>
    <t>Форми контролю по семестрах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</si>
  <si>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</si>
  <si>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</si>
  <si>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</si>
  <si>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</si>
  <si>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</si>
  <si>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</si>
  <si>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</si>
  <si>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</si>
  <si>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</si>
  <si>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</si>
  <si>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</si>
  <si>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</si>
  <si>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</si>
  <si>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</si>
  <si>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Практика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</si>
  <si>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</si>
  <si>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</si>
  <si>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</si>
  <si>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</si>
  <si>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</si>
  <si>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</si>
  <si>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</si>
  <si>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</si>
  <si>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r>
      <t>Курс</t>
    </r>
    <r>
      <rPr>
        <b/>
        <sz val="10"/>
        <rFont val="Times New Roman"/>
        <family val="1"/>
      </rPr>
      <t xml:space="preserve"> перший</t>
    </r>
  </si>
  <si>
    <t>І</t>
  </si>
  <si>
    <t>С</t>
  </si>
  <si>
    <t>ДЕ</t>
  </si>
  <si>
    <t>Кримінально-процес. право України</t>
  </si>
  <si>
    <t>1. Нормативні навчальні дисципліни</t>
  </si>
  <si>
    <t>2. Вибіркові навчальні дисципліни</t>
  </si>
  <si>
    <t>Разом нормативних дисциплін</t>
  </si>
  <si>
    <t>Разом вибіркових дисциплін</t>
  </si>
  <si>
    <t>Соціологія</t>
  </si>
  <si>
    <t>0/0</t>
  </si>
  <si>
    <r>
      <t>Курс</t>
    </r>
    <r>
      <rPr>
        <b/>
        <sz val="10"/>
        <rFont val="Times New Roman"/>
        <family val="1"/>
      </rPr>
      <t xml:space="preserve"> другий</t>
    </r>
  </si>
  <si>
    <t>Конституційне право зарубіжних країн</t>
  </si>
  <si>
    <t>Кримін. процесу …</t>
  </si>
  <si>
    <r>
      <t>Курс</t>
    </r>
    <r>
      <rPr>
        <b/>
        <sz val="10"/>
        <rFont val="Times New Roman"/>
        <family val="1"/>
      </rPr>
      <t xml:space="preserve"> третій</t>
    </r>
  </si>
  <si>
    <r>
      <t>Курс</t>
    </r>
    <r>
      <rPr>
        <b/>
        <sz val="10"/>
        <rFont val="Times New Roman"/>
        <family val="1"/>
      </rPr>
      <t xml:space="preserve"> четвертий</t>
    </r>
  </si>
  <si>
    <t>Інтелектуальної власності та корпоративного права</t>
  </si>
  <si>
    <t>Правова соціологія</t>
  </si>
  <si>
    <t>Інтелектуальної власності</t>
  </si>
  <si>
    <t>Корпоративне право</t>
  </si>
  <si>
    <t>Філософії</t>
  </si>
  <si>
    <t>Філософія</t>
  </si>
  <si>
    <t>Господарське процесуал. право Укр.</t>
  </si>
  <si>
    <t>Договірне право</t>
  </si>
  <si>
    <t>Інтелектуальна власність</t>
  </si>
  <si>
    <t>2/4</t>
  </si>
  <si>
    <t>Соціальне медичне право</t>
  </si>
  <si>
    <t>Право екологічної безпеки</t>
  </si>
  <si>
    <t>Сімейне право України</t>
  </si>
  <si>
    <t>ІІ</t>
  </si>
  <si>
    <t>ІІІ</t>
  </si>
  <si>
    <t>ІV</t>
  </si>
  <si>
    <t>Соціальне страхове право України</t>
  </si>
  <si>
    <t>Податкове право України</t>
  </si>
  <si>
    <t>Аналітична економіка</t>
  </si>
  <si>
    <t>Іноз. мов для гуманіт.ф-тів</t>
  </si>
  <si>
    <t>0/1</t>
  </si>
  <si>
    <t>Римське приватне право</t>
  </si>
  <si>
    <t>Основ права</t>
  </si>
  <si>
    <t xml:space="preserve">Права людини та їх захист в Україні </t>
  </si>
  <si>
    <t>Теорії та філософії права</t>
  </si>
  <si>
    <t>Юридична психологія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</si>
  <si>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</si>
  <si>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</si>
  <si>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контр. роб.</t>
  </si>
  <si>
    <t>Соціального права</t>
  </si>
  <si>
    <t>контр.роб.</t>
  </si>
  <si>
    <t>Атестація</t>
  </si>
  <si>
    <t>ГСЕ 1.07</t>
  </si>
  <si>
    <t>Бакалавр</t>
  </si>
  <si>
    <t>2.1. Цикл гуманітарної та соціально-економічної підготовки</t>
  </si>
  <si>
    <t>2.2. Цикл професійної та практичної підготовки</t>
  </si>
  <si>
    <t>ГСЕ 1.05</t>
  </si>
  <si>
    <t>ПП 1.08</t>
  </si>
  <si>
    <t>ПП 1.09</t>
  </si>
  <si>
    <t>ПП 1.10</t>
  </si>
  <si>
    <t>ПП 1.11</t>
  </si>
  <si>
    <t>3д</t>
  </si>
  <si>
    <t>1/5</t>
  </si>
  <si>
    <t>ГСЕ 2.01</t>
  </si>
  <si>
    <t>Дисципліни вільного вибору</t>
  </si>
  <si>
    <t>Кримін проц. і криміналістики</t>
  </si>
  <si>
    <t>Захист від дискримінації в Україні</t>
  </si>
  <si>
    <t>Особ.немайн.пр. людини пробл. теорії та практ.</t>
  </si>
  <si>
    <t>Інтелект. власності…</t>
  </si>
  <si>
    <t xml:space="preserve">Інформаційне право </t>
  </si>
  <si>
    <t>Міграційне право</t>
  </si>
  <si>
    <t>4к</t>
  </si>
  <si>
    <t>4т</t>
  </si>
  <si>
    <t>4п</t>
  </si>
  <si>
    <t>3п</t>
  </si>
  <si>
    <t>Історії філософії</t>
  </si>
  <si>
    <t>Аналіт.економ…</t>
  </si>
  <si>
    <t>Курсова робота ( Історія ДПУ; Історія ДПЗК)</t>
  </si>
  <si>
    <t>Курсова робота (Конституційне право України)</t>
  </si>
  <si>
    <t>Курсова робота (Трудове право Укр.)</t>
  </si>
  <si>
    <t>Курсова робота (Цивільне право Укр.)</t>
  </si>
  <si>
    <t>Курсова робота (Крим.-процес. право)</t>
  </si>
  <si>
    <t>Спеціальність</t>
  </si>
  <si>
    <t>7/3</t>
  </si>
  <si>
    <t>6/4</t>
  </si>
  <si>
    <t>3/4</t>
  </si>
  <si>
    <t>курс</t>
  </si>
  <si>
    <t>фак.ВНД</t>
  </si>
  <si>
    <t>кредитів на літню сесію</t>
  </si>
  <si>
    <t>заг.унів. ВНД</t>
  </si>
  <si>
    <t>IV</t>
  </si>
  <si>
    <t>кредитів 
на зимову сесію</t>
  </si>
  <si>
    <t>уже набрано кредитів за попередні роки навчання</t>
  </si>
  <si>
    <t>всього кредитів необхідно набрати за весь період навчання</t>
  </si>
  <si>
    <t>Прокурорське право</t>
  </si>
  <si>
    <t>4у</t>
  </si>
  <si>
    <t>Права людини: осн.теорії та практ.реал.</t>
  </si>
  <si>
    <t>Речове право</t>
  </si>
  <si>
    <t>Юридичне документування</t>
  </si>
  <si>
    <t>Судові органи України</t>
  </si>
  <si>
    <t>Господарське право</t>
  </si>
  <si>
    <t>Ювенальне право</t>
  </si>
  <si>
    <t>Історія політичних і правових учень</t>
  </si>
  <si>
    <t>Судова психіатрія</t>
  </si>
  <si>
    <t>ПП 1.12</t>
  </si>
  <si>
    <t>ПП 1.13</t>
  </si>
  <si>
    <t>ПП 1.14</t>
  </si>
  <si>
    <t>ПП 1.15</t>
  </si>
  <si>
    <t>ПП 2.16</t>
  </si>
  <si>
    <t>ПП 2.17</t>
  </si>
  <si>
    <t>ПП 2.11</t>
  </si>
  <si>
    <t>ПП 2.10</t>
  </si>
  <si>
    <t>ПП 2.26</t>
  </si>
  <si>
    <t>ПП 2.15</t>
  </si>
  <si>
    <t>ПП 2.20</t>
  </si>
  <si>
    <t>Українська мова (за профспрямуванням)</t>
  </si>
  <si>
    <t>Органи кримінальної юстиції в Україні</t>
  </si>
  <si>
    <t>7 семестр</t>
  </si>
  <si>
    <t>8 семестр</t>
  </si>
  <si>
    <t>5 семестр</t>
  </si>
  <si>
    <t>6 семестр</t>
  </si>
  <si>
    <t>3 семестр</t>
  </si>
  <si>
    <t>4 семестр</t>
  </si>
  <si>
    <t>7/4</t>
  </si>
  <si>
    <t>РОБОЧИЙ НАВЧАЛЬНИЙ ПЛАН на 2019-2020 навчальний рік</t>
  </si>
  <si>
    <t>+</t>
  </si>
  <si>
    <t>Х</t>
  </si>
  <si>
    <t>Сітка кредитів вибірковий навчальних дисциплін на 2019/2020 навчальний рік</t>
  </si>
  <si>
    <t>всього кредитів у 2019/20 н.р.</t>
  </si>
  <si>
    <t>Дотр.прав люд. в процесі крим.пересл.: історично-правові аспекти</t>
  </si>
  <si>
    <t>Спадкове право</t>
  </si>
  <si>
    <t>Вступ до практики ЄСПЛ</t>
  </si>
  <si>
    <t>Англійська юридична мова</t>
  </si>
  <si>
    <t>Іноземних мов для гуман.</t>
  </si>
  <si>
    <t>Митне право</t>
  </si>
  <si>
    <t>Захист права власн. у практиці ЄСПЛ</t>
  </si>
  <si>
    <t xml:space="preserve">Англійська юридична мова </t>
  </si>
  <si>
    <t xml:space="preserve">Пр.рег. окремих галузей госп.д-сті </t>
  </si>
  <si>
    <t>Перегляд суд.рішень в адмінсудоч.</t>
  </si>
  <si>
    <t>Пр.рег.здійсн. публічних закупівель</t>
  </si>
  <si>
    <t>Охорона праці (осн.ох.пр., ох.пр.в гал.)</t>
  </si>
  <si>
    <t>Політологія</t>
  </si>
  <si>
    <t>Теорія та філософія права</t>
  </si>
  <si>
    <t>Професійна етика юриста</t>
  </si>
  <si>
    <t>ОГЛЯДОВІ ЛЕКЦІЇ: з 01.06.2020р. по 07.06.2020р.</t>
  </si>
  <si>
    <t>ДЕРЖАВНІ ІСПИТИ: з 08.06.2020р. по 30.06.2020р.</t>
  </si>
  <si>
    <t>Шифр за ОП</t>
  </si>
  <si>
    <t>1 семестр</t>
  </si>
  <si>
    <t>2 семестр</t>
  </si>
  <si>
    <t>Назва навчальної дисципліни</t>
  </si>
  <si>
    <t>Судові і правоохоронні органи України</t>
  </si>
  <si>
    <t>Міжнародні стандарти захисту прав людини</t>
  </si>
  <si>
    <t>3/3</t>
  </si>
  <si>
    <t>ПП 1.2.02</t>
  </si>
  <si>
    <t>ЗК 1.1.03</t>
  </si>
  <si>
    <t>ЗК 1.1.04</t>
  </si>
  <si>
    <t>ПП 1.2.08</t>
  </si>
  <si>
    <t>ЗК 1.1.07</t>
  </si>
  <si>
    <t>ПП 1.2.01</t>
  </si>
  <si>
    <t>ПП 1.2.03</t>
  </si>
  <si>
    <t>ПП 1.2.04</t>
  </si>
  <si>
    <t>ПП 1.2.05</t>
  </si>
  <si>
    <t>ЗК 1.1.02</t>
  </si>
  <si>
    <t>ЗК 1.1.01</t>
  </si>
  <si>
    <t>ПП 1.2.06</t>
  </si>
  <si>
    <t>ПП 1.2.07</t>
  </si>
  <si>
    <t>ПП 2.09</t>
  </si>
  <si>
    <t>ПП 2.12</t>
  </si>
  <si>
    <t>ПП 2.08</t>
  </si>
  <si>
    <t>ПП 2.13</t>
  </si>
  <si>
    <t>ПП 2.23</t>
  </si>
  <si>
    <t>ПП 2.24</t>
  </si>
  <si>
    <t>ПП 1.16</t>
  </si>
  <si>
    <t>ПП 2.27</t>
  </si>
  <si>
    <t>ПП 2.48</t>
  </si>
  <si>
    <t>ПП 2.30</t>
  </si>
  <si>
    <t>ПП 2.36</t>
  </si>
  <si>
    <t>ПП 2.31</t>
  </si>
  <si>
    <t>ПП 2.32</t>
  </si>
  <si>
    <t>ПП 2.33</t>
  </si>
  <si>
    <t>ПП 1.17</t>
  </si>
  <si>
    <t>ПП 1.18</t>
  </si>
  <si>
    <t>ПП 1.19</t>
  </si>
  <si>
    <t>ГСЕ 1.06</t>
  </si>
  <si>
    <t>ПП 1.20</t>
  </si>
  <si>
    <t>ПП 1.21</t>
  </si>
  <si>
    <t>ПП 1.22</t>
  </si>
  <si>
    <t>ПП 1.23</t>
  </si>
  <si>
    <t>ПП 1.24</t>
  </si>
  <si>
    <t>ПП 2.25</t>
  </si>
  <si>
    <t>ПП 2.28</t>
  </si>
  <si>
    <t>Тривалість 3 семестру 15 днів (з 07.10.2019 по 21.10.2019)           Тривалість 4 семестру 15 днів (з 02.03.2020 по 16.03.2020)</t>
  </si>
  <si>
    <r>
      <t xml:space="preserve">Форма навчання </t>
    </r>
    <r>
      <rPr>
        <b/>
        <sz val="10"/>
        <rFont val="Times New Roman"/>
        <family val="1"/>
      </rPr>
      <t>заочна</t>
    </r>
  </si>
  <si>
    <t>І семестр з 07.10.2019р. по 21.10.2019р.</t>
  </si>
  <si>
    <t>ІІ семестр з 02.03.2020р. по 16.03.2020р.</t>
  </si>
  <si>
    <t>Форма навчання заочна</t>
  </si>
  <si>
    <t>Тривалість 5 семестру 20 днів (з 11.11.2019 по 30.11.2019)           Тривалість 6 семестру 20 днів (з 23.03.2020 по 11.04.2020)</t>
  </si>
  <si>
    <t>І семестр з 11.11.2019р. по 05.01.2020р.</t>
  </si>
  <si>
    <t>ІІ семестр з 23.03.2020р. по 11.04.2020р.</t>
  </si>
  <si>
    <t>Охорона праці (Осн.охор.праці,Охор.праці в галузі)</t>
  </si>
  <si>
    <t>Муніципальне право</t>
  </si>
  <si>
    <t>Курсова робота (Крим.право)</t>
  </si>
  <si>
    <t>Курсова робота (Цив.право)</t>
  </si>
  <si>
    <t>Кримін. Права і кримінології…</t>
  </si>
  <si>
    <t>4</t>
  </si>
  <si>
    <t>2</t>
  </si>
  <si>
    <t>Господарське право України</t>
  </si>
  <si>
    <t>Судова етика</t>
  </si>
  <si>
    <t>Спори природокористування</t>
  </si>
  <si>
    <t>Адміністративне судочинство</t>
  </si>
  <si>
    <t>Цивільно-правові засоби захисту прав  споживачів в Україні</t>
  </si>
  <si>
    <t>Порядок сплати митних платежів в Україні</t>
  </si>
  <si>
    <t>Орендні відносини у сфері господарювання</t>
  </si>
  <si>
    <t>Форма навчаннязаочна</t>
  </si>
  <si>
    <t>Тривалість 7 семестру 20 днів (з 02.12.2019 по 21.12.2019)           Тривалість 8 семестру 20 днів (з 10.03.2020 по 29.03.2020)</t>
  </si>
  <si>
    <t>І семестр з 02.12.2019р. по 21.12.2019р.</t>
  </si>
  <si>
    <t>ІІ семестр з 10.03.2020р. по 29.03.2020р.</t>
  </si>
  <si>
    <r>
      <t>Курс</t>
    </r>
    <r>
      <rPr>
        <b/>
        <sz val="10"/>
        <rFont val="Times New Roman"/>
        <family val="1"/>
      </rPr>
      <t xml:space="preserve"> п'ятий</t>
    </r>
  </si>
  <si>
    <t>Основи права ЄС</t>
  </si>
  <si>
    <t>Відпровідальність органів місцевого самоврядування та їх посадових осіб</t>
  </si>
  <si>
    <t>Правове письмо</t>
  </si>
  <si>
    <t>Право на сраведливий суд у практиці ЄСПЛ</t>
  </si>
  <si>
    <t xml:space="preserve">Порівняльне корпоративне право </t>
  </si>
  <si>
    <t>Право людини та інтернет</t>
  </si>
  <si>
    <t>2/2</t>
  </si>
  <si>
    <t>І семестр з 15.10.2019р. по 03.11.2019р.</t>
  </si>
  <si>
    <t>ІІ семестр з 10.02.2020р. по 29.02.2020р.</t>
  </si>
  <si>
    <t>6д</t>
  </si>
  <si>
    <t>Міжнародне кримінальне право</t>
  </si>
  <si>
    <t>Кримін.права і кримінологіїї</t>
  </si>
  <si>
    <t>*</t>
  </si>
  <si>
    <t>Кримін. процесу і криміналістики</t>
  </si>
  <si>
    <t>ПП 1.25</t>
  </si>
  <si>
    <t>Іноземна мова</t>
  </si>
  <si>
    <t>9 семестр</t>
  </si>
  <si>
    <t>10 семестр</t>
  </si>
  <si>
    <t>НАСТАНОВЧА СЕСІЯ:</t>
  </si>
  <si>
    <t>І семестр з 09.12.2019р. по 23.12.2020р.</t>
  </si>
  <si>
    <t>ІІ семестр з 30.03.2020р. по 13.04.2020р.</t>
  </si>
  <si>
    <t xml:space="preserve">Тривалість 7 семестру 30 днів (15.10.-03.11.2019р.)           Тривалість 8 семестру 20 днів (10.02.-29.02.2020) </t>
  </si>
  <si>
    <t>Історія української культури</t>
  </si>
  <si>
    <t>Трудове право Укоаїни</t>
  </si>
  <si>
    <t>ГСЕ 1,05</t>
  </si>
  <si>
    <t>Крим.проц. та кримінал</t>
  </si>
  <si>
    <t>Історія культури</t>
  </si>
  <si>
    <t>Адмін. та фінанс.права</t>
  </si>
  <si>
    <t>Цивільного права та процесу</t>
  </si>
  <si>
    <t>Кримін. права і кримінології</t>
  </si>
  <si>
    <t>5/7</t>
  </si>
  <si>
    <t>З 09.09.2019р. по 23.09.2019р.</t>
  </si>
  <si>
    <t>Тривалість 1 семестру 15 днів (з 09.12.-23.12.2019р.)           Тривалість 2 семестру 15 днів (з 30.03.2020р. по 13.04.2020р.)</t>
  </si>
  <si>
    <t>БЖД</t>
  </si>
  <si>
    <t>***</t>
  </si>
  <si>
    <t>Теорія та історія культури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</si>
</sst>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0.0"/>
    <numFmt numFmtId="192" formatCode="0.000"/>
    <numFmt numFmtId="193" formatCode="[$€-2]\ ###,000_);[Red]\([$€-2]\ ###,000\)"/>
    <numFmt numFmtId="194" formatCode="#,##0.0\ &quot;грн.&quot;"/>
    <numFmt numFmtId="195" formatCode="#,##0.0"/>
    <numFmt numFmtId="196" formatCode="&quot;True&quot;;&quot;True&quot;;&quot;False&quot;"/>
    <numFmt numFmtId="197" formatCode="[$¥€-2]\ ###,000_);[Red]\([$€-2]\ ###,000\)"/>
  </numFmts>
  <fonts count="5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7.5"/>
      <name val="Times New Roman"/>
      <family val="1"/>
    </font>
    <font>
      <sz val="14"/>
      <name val="Arial"/>
      <family val="2"/>
    </font>
    <font>
      <sz val="8.5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13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91" fontId="1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9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91" fontId="9" fillId="0" borderId="11" xfId="0" applyNumberFormat="1" applyFont="1" applyBorder="1" applyAlignment="1" applyProtection="1">
      <alignment horizontal="center" vertical="center" wrapText="1"/>
      <protection/>
    </xf>
    <xf numFmtId="191" fontId="9" fillId="0" borderId="10" xfId="0" applyNumberFormat="1" applyFont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9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9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91" fontId="15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Border="1" applyAlignment="1" applyProtection="1">
      <alignment horizontal="center" vertical="center" wrapText="1"/>
      <protection/>
    </xf>
    <xf numFmtId="1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19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20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 textRotation="90" wrapText="1"/>
      <protection locked="0"/>
    </xf>
    <xf numFmtId="0" fontId="2" fillId="0" borderId="22" xfId="0" applyFont="1" applyBorder="1" applyAlignment="1" applyProtection="1">
      <alignment horizontal="center" vertical="center" textRotation="90" wrapText="1"/>
      <protection locked="0"/>
    </xf>
    <xf numFmtId="0" fontId="2" fillId="0" borderId="23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textRotation="90"/>
      <protection locked="0"/>
    </xf>
    <xf numFmtId="0" fontId="2" fillId="0" borderId="12" xfId="0" applyFont="1" applyBorder="1" applyAlignment="1" applyProtection="1">
      <alignment horizontal="center" textRotation="90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49" applyFont="1" applyFill="1" applyBorder="1" applyAlignment="1" applyProtection="1">
      <alignment horizontal="left" vertical="center" wrapText="1"/>
      <protection locked="0"/>
    </xf>
    <xf numFmtId="0" fontId="2" fillId="0" borderId="16" xfId="49" applyFont="1" applyFill="1" applyBorder="1" applyAlignment="1" applyProtection="1">
      <alignment horizontal="left" vertical="center" wrapText="1"/>
      <protection locked="0"/>
    </xf>
    <xf numFmtId="0" fontId="2" fillId="0" borderId="14" xfId="49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1" fontId="15" fillId="33" borderId="13" xfId="0" applyNumberFormat="1" applyFont="1" applyFill="1" applyBorder="1" applyAlignment="1" applyProtection="1">
      <alignment horizontal="center" vertical="center" wrapText="1"/>
      <protection/>
    </xf>
    <xf numFmtId="1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104775</xdr:colOff>
      <xdr:row>41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886325" y="756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66675</xdr:colOff>
      <xdr:row>52</xdr:row>
      <xdr:rowOff>123825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191000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.7109375" style="1" customWidth="1"/>
    <col min="2" max="33" width="3.28125" style="1" customWidth="1"/>
    <col min="34" max="34" width="3.8515625" style="1" customWidth="1"/>
    <col min="35" max="56" width="3.28125" style="1" customWidth="1"/>
    <col min="57" max="16384" width="9.140625" style="1" customWidth="1"/>
  </cols>
  <sheetData>
    <row r="1" spans="1:56" ht="17.25" customHeight="1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ht="16.5" customHeight="1">
      <c r="A2" s="135" t="s">
        <v>216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29" ht="12.75">
      <c r="B3" s="4" t="s">
        <v>23</v>
      </c>
      <c r="T3" s="1" t="s">
        <v>21</v>
      </c>
      <c r="Z3" s="2" t="s">
        <v>138</v>
      </c>
      <c r="AA3" s="3"/>
      <c r="AB3" s="3"/>
      <c r="AC3" s="3"/>
    </row>
    <row r="4" spans="2:29" ht="12.75">
      <c r="B4" s="1" t="s">
        <v>24</v>
      </c>
      <c r="T4" s="1" t="s">
        <v>174</v>
      </c>
      <c r="Z4" s="3" t="s">
        <v>139</v>
      </c>
      <c r="AA4" s="3"/>
      <c r="AB4" s="3"/>
      <c r="AC4" s="3"/>
    </row>
    <row r="5" spans="2:26" ht="12.75">
      <c r="B5" s="1" t="s">
        <v>25</v>
      </c>
      <c r="T5" s="1" t="s">
        <v>22</v>
      </c>
      <c r="Z5" s="1" t="s">
        <v>287</v>
      </c>
    </row>
    <row r="6" spans="18:22" ht="12.75">
      <c r="R6" s="4"/>
      <c r="S6" s="4"/>
      <c r="T6" s="1" t="s">
        <v>309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36" t="s">
        <v>73</v>
      </c>
      <c r="B8" s="120" t="s">
        <v>74</v>
      </c>
      <c r="C8" s="121"/>
      <c r="D8" s="121"/>
      <c r="E8" s="122"/>
      <c r="F8" s="120" t="s">
        <v>75</v>
      </c>
      <c r="G8" s="121"/>
      <c r="H8" s="121"/>
      <c r="I8" s="122"/>
      <c r="J8" s="120" t="s">
        <v>76</v>
      </c>
      <c r="K8" s="121"/>
      <c r="L8" s="121"/>
      <c r="M8" s="121"/>
      <c r="N8" s="122"/>
      <c r="O8" s="120" t="s">
        <v>77</v>
      </c>
      <c r="P8" s="121"/>
      <c r="Q8" s="121"/>
      <c r="R8" s="122"/>
      <c r="S8" s="120" t="s">
        <v>78</v>
      </c>
      <c r="T8" s="121"/>
      <c r="U8" s="121"/>
      <c r="V8" s="121"/>
      <c r="W8" s="122"/>
      <c r="X8" s="120" t="s">
        <v>79</v>
      </c>
      <c r="Y8" s="121"/>
      <c r="Z8" s="121"/>
      <c r="AA8" s="122"/>
      <c r="AB8" s="120" t="s">
        <v>80</v>
      </c>
      <c r="AC8" s="121"/>
      <c r="AD8" s="121"/>
      <c r="AE8" s="122"/>
      <c r="AF8" s="120" t="s">
        <v>81</v>
      </c>
      <c r="AG8" s="121"/>
      <c r="AH8" s="121"/>
      <c r="AI8" s="122"/>
      <c r="AJ8" s="120" t="s">
        <v>82</v>
      </c>
      <c r="AK8" s="121"/>
      <c r="AL8" s="121"/>
      <c r="AM8" s="121"/>
      <c r="AN8" s="122"/>
      <c r="AO8" s="120" t="s">
        <v>83</v>
      </c>
      <c r="AP8" s="121"/>
      <c r="AQ8" s="121"/>
      <c r="AR8" s="122"/>
      <c r="AS8" s="120" t="s">
        <v>84</v>
      </c>
      <c r="AT8" s="121"/>
      <c r="AU8" s="121"/>
      <c r="AV8" s="121"/>
      <c r="AW8" s="122"/>
      <c r="AX8" s="120" t="s">
        <v>85</v>
      </c>
      <c r="AY8" s="121"/>
      <c r="AZ8" s="121"/>
      <c r="BA8" s="122"/>
      <c r="BB8" s="39"/>
    </row>
    <row r="9" spans="1:54" ht="12.75">
      <c r="A9" s="13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127</v>
      </c>
      <c r="B10" s="26"/>
      <c r="C10" s="26" t="s">
        <v>98</v>
      </c>
      <c r="D10" s="26" t="s">
        <v>98</v>
      </c>
      <c r="E10" s="26" t="s">
        <v>98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 t="s">
        <v>98</v>
      </c>
      <c r="AE10" s="26" t="s">
        <v>98</v>
      </c>
      <c r="AF10" s="26" t="s">
        <v>98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 t="s">
        <v>99</v>
      </c>
      <c r="AQ10" s="26" t="s">
        <v>99</v>
      </c>
      <c r="AR10" s="26" t="s">
        <v>99</v>
      </c>
      <c r="AS10" s="26"/>
      <c r="AT10" s="26"/>
      <c r="AU10" s="26"/>
      <c r="AV10" s="26"/>
      <c r="AW10" s="26"/>
      <c r="AX10" s="26"/>
      <c r="AY10" s="26"/>
      <c r="AZ10" s="26"/>
      <c r="BA10" s="37"/>
      <c r="BB10" s="40"/>
    </row>
    <row r="11" spans="1:54" ht="13.5" customHeight="1">
      <c r="A11" s="27"/>
      <c r="B11" s="27" t="s">
        <v>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4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331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ht="4.5" customHeight="1"/>
    <row r="14" spans="1:56" ht="12.75" customHeight="1">
      <c r="A14" s="106" t="s">
        <v>19</v>
      </c>
      <c r="B14" s="123" t="s">
        <v>238</v>
      </c>
      <c r="C14" s="124"/>
      <c r="D14" s="125"/>
      <c r="E14" s="109" t="s">
        <v>241</v>
      </c>
      <c r="F14" s="110"/>
      <c r="G14" s="110"/>
      <c r="H14" s="110"/>
      <c r="I14" s="110"/>
      <c r="J14" s="110"/>
      <c r="K14" s="110"/>
      <c r="L14" s="110"/>
      <c r="M14" s="111"/>
      <c r="N14" s="93" t="s">
        <v>0</v>
      </c>
      <c r="O14" s="93"/>
      <c r="P14" s="106" t="s">
        <v>3</v>
      </c>
      <c r="Q14" s="93" t="s">
        <v>4</v>
      </c>
      <c r="R14" s="93"/>
      <c r="S14" s="109" t="s">
        <v>67</v>
      </c>
      <c r="T14" s="110"/>
      <c r="U14" s="110"/>
      <c r="V14" s="111"/>
      <c r="W14" s="93" t="s">
        <v>326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 t="s">
        <v>327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157" t="s">
        <v>72</v>
      </c>
      <c r="AT14" s="157"/>
      <c r="AU14" s="157"/>
      <c r="AV14" s="157"/>
      <c r="AW14" s="106" t="s">
        <v>17</v>
      </c>
      <c r="AX14" s="109" t="s">
        <v>18</v>
      </c>
      <c r="AY14" s="110"/>
      <c r="AZ14" s="110"/>
      <c r="BA14" s="110"/>
      <c r="BB14" s="110"/>
      <c r="BC14" s="110"/>
      <c r="BD14" s="111"/>
    </row>
    <row r="15" spans="1:56" ht="12.75" customHeight="1">
      <c r="A15" s="106"/>
      <c r="B15" s="126"/>
      <c r="C15" s="127"/>
      <c r="D15" s="128"/>
      <c r="E15" s="112"/>
      <c r="F15" s="113"/>
      <c r="G15" s="113"/>
      <c r="H15" s="113"/>
      <c r="I15" s="113"/>
      <c r="J15" s="113"/>
      <c r="K15" s="113"/>
      <c r="L15" s="113"/>
      <c r="M15" s="114"/>
      <c r="N15" s="93"/>
      <c r="O15" s="93"/>
      <c r="P15" s="106"/>
      <c r="Q15" s="93"/>
      <c r="R15" s="93"/>
      <c r="S15" s="112"/>
      <c r="T15" s="113"/>
      <c r="U15" s="113"/>
      <c r="V15" s="114"/>
      <c r="W15" s="132" t="s">
        <v>7</v>
      </c>
      <c r="X15" s="132" t="s">
        <v>70</v>
      </c>
      <c r="Y15" s="148" t="s">
        <v>71</v>
      </c>
      <c r="Z15" s="149"/>
      <c r="AA15" s="149"/>
      <c r="AB15" s="150"/>
      <c r="AC15" s="132" t="s">
        <v>13</v>
      </c>
      <c r="AD15" s="132" t="s">
        <v>66</v>
      </c>
      <c r="AE15" s="139" t="s">
        <v>9</v>
      </c>
      <c r="AF15" s="140"/>
      <c r="AG15" s="141"/>
      <c r="AH15" s="132" t="s">
        <v>7</v>
      </c>
      <c r="AI15" s="132" t="s">
        <v>70</v>
      </c>
      <c r="AJ15" s="148" t="s">
        <v>71</v>
      </c>
      <c r="AK15" s="149"/>
      <c r="AL15" s="149"/>
      <c r="AM15" s="150"/>
      <c r="AN15" s="132" t="s">
        <v>13</v>
      </c>
      <c r="AO15" s="132" t="s">
        <v>66</v>
      </c>
      <c r="AP15" s="139" t="s">
        <v>9</v>
      </c>
      <c r="AQ15" s="140"/>
      <c r="AR15" s="141"/>
      <c r="AS15" s="157"/>
      <c r="AT15" s="157"/>
      <c r="AU15" s="157"/>
      <c r="AV15" s="157"/>
      <c r="AW15" s="106"/>
      <c r="AX15" s="112"/>
      <c r="AY15" s="113"/>
      <c r="AZ15" s="113"/>
      <c r="BA15" s="113"/>
      <c r="BB15" s="113"/>
      <c r="BC15" s="113"/>
      <c r="BD15" s="114"/>
    </row>
    <row r="16" spans="1:56" ht="12.75" customHeight="1">
      <c r="A16" s="106"/>
      <c r="B16" s="126"/>
      <c r="C16" s="127"/>
      <c r="D16" s="128"/>
      <c r="E16" s="112"/>
      <c r="F16" s="113"/>
      <c r="G16" s="113"/>
      <c r="H16" s="113"/>
      <c r="I16" s="113"/>
      <c r="J16" s="113"/>
      <c r="K16" s="113"/>
      <c r="L16" s="113"/>
      <c r="M16" s="114"/>
      <c r="N16" s="93"/>
      <c r="O16" s="93"/>
      <c r="P16" s="106"/>
      <c r="Q16" s="93"/>
      <c r="R16" s="93"/>
      <c r="S16" s="115"/>
      <c r="T16" s="116"/>
      <c r="U16" s="116"/>
      <c r="V16" s="117"/>
      <c r="W16" s="133"/>
      <c r="X16" s="133"/>
      <c r="Y16" s="106" t="s">
        <v>8</v>
      </c>
      <c r="Z16" s="138" t="s">
        <v>9</v>
      </c>
      <c r="AA16" s="138"/>
      <c r="AB16" s="138"/>
      <c r="AC16" s="133"/>
      <c r="AD16" s="133"/>
      <c r="AE16" s="142"/>
      <c r="AF16" s="143"/>
      <c r="AG16" s="144"/>
      <c r="AH16" s="133"/>
      <c r="AI16" s="133"/>
      <c r="AJ16" s="106" t="s">
        <v>8</v>
      </c>
      <c r="AK16" s="138" t="s">
        <v>9</v>
      </c>
      <c r="AL16" s="138"/>
      <c r="AM16" s="138"/>
      <c r="AN16" s="133"/>
      <c r="AO16" s="133"/>
      <c r="AP16" s="142"/>
      <c r="AQ16" s="143"/>
      <c r="AR16" s="144"/>
      <c r="AS16" s="157"/>
      <c r="AT16" s="157"/>
      <c r="AU16" s="157"/>
      <c r="AV16" s="157"/>
      <c r="AW16" s="106"/>
      <c r="AX16" s="112"/>
      <c r="AY16" s="113"/>
      <c r="AZ16" s="113"/>
      <c r="BA16" s="113"/>
      <c r="BB16" s="113"/>
      <c r="BC16" s="113"/>
      <c r="BD16" s="114"/>
    </row>
    <row r="17" spans="1:56" ht="66.75" customHeight="1">
      <c r="A17" s="106"/>
      <c r="B17" s="129"/>
      <c r="C17" s="130"/>
      <c r="D17" s="131"/>
      <c r="E17" s="115"/>
      <c r="F17" s="116"/>
      <c r="G17" s="116"/>
      <c r="H17" s="116"/>
      <c r="I17" s="116"/>
      <c r="J17" s="116"/>
      <c r="K17" s="116"/>
      <c r="L17" s="116"/>
      <c r="M17" s="117"/>
      <c r="N17" s="5" t="s">
        <v>1</v>
      </c>
      <c r="O17" s="5" t="s">
        <v>2</v>
      </c>
      <c r="P17" s="106"/>
      <c r="Q17" s="5" t="s">
        <v>5</v>
      </c>
      <c r="R17" s="5" t="s">
        <v>6</v>
      </c>
      <c r="S17" s="118" t="s">
        <v>68</v>
      </c>
      <c r="T17" s="119"/>
      <c r="U17" s="107" t="s">
        <v>69</v>
      </c>
      <c r="V17" s="108"/>
      <c r="W17" s="134"/>
      <c r="X17" s="134"/>
      <c r="Y17" s="106"/>
      <c r="Z17" s="5" t="s">
        <v>10</v>
      </c>
      <c r="AA17" s="5" t="s">
        <v>11</v>
      </c>
      <c r="AB17" s="5" t="s">
        <v>12</v>
      </c>
      <c r="AC17" s="134"/>
      <c r="AD17" s="134"/>
      <c r="AE17" s="5" t="s">
        <v>10</v>
      </c>
      <c r="AF17" s="5" t="s">
        <v>11</v>
      </c>
      <c r="AG17" s="5" t="s">
        <v>12</v>
      </c>
      <c r="AH17" s="134"/>
      <c r="AI17" s="134"/>
      <c r="AJ17" s="106"/>
      <c r="AK17" s="5" t="s">
        <v>10</v>
      </c>
      <c r="AL17" s="5" t="s">
        <v>11</v>
      </c>
      <c r="AM17" s="5" t="s">
        <v>12</v>
      </c>
      <c r="AN17" s="134"/>
      <c r="AO17" s="13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142</v>
      </c>
      <c r="AV17" s="5" t="s">
        <v>16</v>
      </c>
      <c r="AW17" s="106"/>
      <c r="AX17" s="115"/>
      <c r="AY17" s="116"/>
      <c r="AZ17" s="116"/>
      <c r="BA17" s="116"/>
      <c r="BB17" s="116"/>
      <c r="BC17" s="116"/>
      <c r="BD17" s="117"/>
    </row>
    <row r="18" spans="1:56" ht="15" customHeight="1">
      <c r="A18" s="151" t="s">
        <v>101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s="3" customFormat="1" ht="12" customHeight="1">
      <c r="A19" s="20">
        <v>3</v>
      </c>
      <c r="B19" s="86" t="s">
        <v>274</v>
      </c>
      <c r="C19" s="87"/>
      <c r="D19" s="88"/>
      <c r="E19" s="89" t="s">
        <v>62</v>
      </c>
      <c r="F19" s="90"/>
      <c r="G19" s="90"/>
      <c r="H19" s="90"/>
      <c r="I19" s="90"/>
      <c r="J19" s="90"/>
      <c r="K19" s="90"/>
      <c r="L19" s="90"/>
      <c r="M19" s="91"/>
      <c r="N19" s="20"/>
      <c r="O19" s="20"/>
      <c r="P19" s="74">
        <v>54</v>
      </c>
      <c r="Q19" s="20">
        <v>3</v>
      </c>
      <c r="R19" s="51"/>
      <c r="S19" s="86">
        <v>90</v>
      </c>
      <c r="T19" s="88"/>
      <c r="U19" s="86">
        <f>SUM(X19,AI19)</f>
        <v>90</v>
      </c>
      <c r="V19" s="88"/>
      <c r="W19" s="21">
        <v>2</v>
      </c>
      <c r="X19" s="50">
        <v>60</v>
      </c>
      <c r="Y19" s="22">
        <f aca="true" t="shared" si="0" ref="Y19:Y24">SUM(Z19,AA19,AB19)</f>
        <v>16</v>
      </c>
      <c r="Z19" s="22">
        <v>10</v>
      </c>
      <c r="AA19" s="22">
        <v>6</v>
      </c>
      <c r="AB19" s="22">
        <f aca="true" t="shared" si="1" ref="AB19:AB26">AG19*16</f>
        <v>0</v>
      </c>
      <c r="AC19" s="20">
        <v>44</v>
      </c>
      <c r="AD19" s="22"/>
      <c r="AE19" s="20"/>
      <c r="AF19" s="20"/>
      <c r="AG19" s="20"/>
      <c r="AH19" s="21">
        <v>1</v>
      </c>
      <c r="AI19" s="22">
        <v>30</v>
      </c>
      <c r="AJ19" s="22">
        <f aca="true" t="shared" si="2" ref="AJ19:AJ24">SUM(AK19,AL19,AM19)</f>
        <v>6</v>
      </c>
      <c r="AK19" s="22">
        <f aca="true" t="shared" si="3" ref="AK19:AM20">AP19*13</f>
        <v>0</v>
      </c>
      <c r="AL19" s="22">
        <v>6</v>
      </c>
      <c r="AM19" s="22">
        <f t="shared" si="3"/>
        <v>0</v>
      </c>
      <c r="AN19" s="20">
        <v>24</v>
      </c>
      <c r="AO19" s="22">
        <f>SUM(AP19:AR19)</f>
        <v>0</v>
      </c>
      <c r="AP19" s="20"/>
      <c r="AQ19" s="20"/>
      <c r="AR19" s="20"/>
      <c r="AS19" s="20">
        <v>10</v>
      </c>
      <c r="AT19" s="20"/>
      <c r="AU19" s="20"/>
      <c r="AV19" s="20"/>
      <c r="AW19" s="20"/>
      <c r="AX19" s="86" t="s">
        <v>40</v>
      </c>
      <c r="AY19" s="87"/>
      <c r="AZ19" s="87"/>
      <c r="BA19" s="87"/>
      <c r="BB19" s="87"/>
      <c r="BC19" s="87"/>
      <c r="BD19" s="88"/>
    </row>
    <row r="20" spans="1:56" s="3" customFormat="1" ht="12" customHeight="1">
      <c r="A20" s="20">
        <v>5</v>
      </c>
      <c r="B20" s="86" t="s">
        <v>276</v>
      </c>
      <c r="C20" s="87"/>
      <c r="D20" s="88"/>
      <c r="E20" s="154" t="s">
        <v>235</v>
      </c>
      <c r="F20" s="155"/>
      <c r="G20" s="155"/>
      <c r="H20" s="155"/>
      <c r="I20" s="155"/>
      <c r="J20" s="155"/>
      <c r="K20" s="155"/>
      <c r="L20" s="155"/>
      <c r="M20" s="156"/>
      <c r="N20" s="20"/>
      <c r="O20" s="20"/>
      <c r="P20" s="74">
        <v>54</v>
      </c>
      <c r="Q20" s="20">
        <v>3</v>
      </c>
      <c r="R20" s="51"/>
      <c r="S20" s="86">
        <v>90</v>
      </c>
      <c r="T20" s="88"/>
      <c r="U20" s="86">
        <f>SUM(X20,AI20)</f>
        <v>90</v>
      </c>
      <c r="V20" s="88"/>
      <c r="W20" s="21">
        <f>SUM(Y20,AC20)/30</f>
        <v>3</v>
      </c>
      <c r="X20" s="22">
        <f aca="true" t="shared" si="4" ref="X20:X25">SUM(Y20,AC20)</f>
        <v>90</v>
      </c>
      <c r="Y20" s="22">
        <f t="shared" si="0"/>
        <v>14</v>
      </c>
      <c r="Z20" s="22">
        <v>8</v>
      </c>
      <c r="AA20" s="22">
        <v>6</v>
      </c>
      <c r="AB20" s="22">
        <f t="shared" si="1"/>
        <v>0</v>
      </c>
      <c r="AC20" s="20">
        <v>76</v>
      </c>
      <c r="AD20" s="22"/>
      <c r="AE20" s="20"/>
      <c r="AF20" s="20"/>
      <c r="AG20" s="20"/>
      <c r="AH20" s="21">
        <f>SUM(AJ20,AN20)/30</f>
        <v>0</v>
      </c>
      <c r="AI20" s="22">
        <f>SUM(AJ20,AN20)</f>
        <v>0</v>
      </c>
      <c r="AJ20" s="22">
        <f t="shared" si="2"/>
        <v>0</v>
      </c>
      <c r="AK20" s="22">
        <f t="shared" si="3"/>
        <v>0</v>
      </c>
      <c r="AL20" s="22">
        <f t="shared" si="3"/>
        <v>0</v>
      </c>
      <c r="AM20" s="22">
        <f t="shared" si="3"/>
        <v>0</v>
      </c>
      <c r="AN20" s="20"/>
      <c r="AO20" s="22">
        <f>SUM(AP20:AR20)</f>
        <v>0</v>
      </c>
      <c r="AP20" s="20"/>
      <c r="AQ20" s="20"/>
      <c r="AR20" s="20"/>
      <c r="AS20" s="20"/>
      <c r="AT20" s="20">
        <v>9</v>
      </c>
      <c r="AU20" s="20"/>
      <c r="AV20" s="20"/>
      <c r="AW20" s="20"/>
      <c r="AX20" s="86" t="s">
        <v>136</v>
      </c>
      <c r="AY20" s="87"/>
      <c r="AZ20" s="87"/>
      <c r="BA20" s="87"/>
      <c r="BB20" s="87"/>
      <c r="BC20" s="87"/>
      <c r="BD20" s="88"/>
    </row>
    <row r="21" spans="1:56" s="3" customFormat="1" ht="12" customHeight="1">
      <c r="A21" s="20"/>
      <c r="B21" s="86" t="s">
        <v>324</v>
      </c>
      <c r="C21" s="87"/>
      <c r="D21" s="88"/>
      <c r="E21" s="89" t="s">
        <v>310</v>
      </c>
      <c r="F21" s="90"/>
      <c r="G21" s="90"/>
      <c r="H21" s="90"/>
      <c r="I21" s="90"/>
      <c r="J21" s="90"/>
      <c r="K21" s="90"/>
      <c r="L21" s="90"/>
      <c r="M21" s="91"/>
      <c r="N21" s="20"/>
      <c r="O21" s="20"/>
      <c r="P21" s="74">
        <v>54</v>
      </c>
      <c r="Q21" s="20">
        <v>3</v>
      </c>
      <c r="R21" s="51"/>
      <c r="S21" s="86">
        <v>90</v>
      </c>
      <c r="T21" s="88"/>
      <c r="U21" s="86">
        <f>SUM(X21,AI21)</f>
        <v>90</v>
      </c>
      <c r="V21" s="88"/>
      <c r="W21" s="21">
        <f>SUM(Y21,AC21)/30</f>
        <v>1</v>
      </c>
      <c r="X21" s="22">
        <f t="shared" si="4"/>
        <v>30</v>
      </c>
      <c r="Y21" s="22">
        <f>SUM(Z21,AA21,AB21)</f>
        <v>10</v>
      </c>
      <c r="Z21" s="22">
        <v>10</v>
      </c>
      <c r="AA21" s="22"/>
      <c r="AB21" s="22">
        <f>AG21*16</f>
        <v>0</v>
      </c>
      <c r="AC21" s="20">
        <v>20</v>
      </c>
      <c r="AD21" s="22"/>
      <c r="AE21" s="20"/>
      <c r="AF21" s="20"/>
      <c r="AG21" s="20"/>
      <c r="AH21" s="21">
        <f>SUM(AJ21,AN21)/30</f>
        <v>2</v>
      </c>
      <c r="AI21" s="22">
        <f>SUM(AJ21,AN21)</f>
        <v>60</v>
      </c>
      <c r="AJ21" s="22">
        <f>SUM(AK21,AL21,AM21)</f>
        <v>4</v>
      </c>
      <c r="AK21" s="22">
        <v>0</v>
      </c>
      <c r="AL21" s="22">
        <v>4</v>
      </c>
      <c r="AM21" s="22">
        <f>AR21*13</f>
        <v>0</v>
      </c>
      <c r="AN21" s="20">
        <v>56</v>
      </c>
      <c r="AO21" s="22"/>
      <c r="AP21" s="20"/>
      <c r="AQ21" s="20"/>
      <c r="AR21" s="20"/>
      <c r="AS21" s="20"/>
      <c r="AT21" s="20">
        <v>10</v>
      </c>
      <c r="AU21" s="20"/>
      <c r="AV21" s="20"/>
      <c r="AW21" s="20"/>
      <c r="AX21" s="86" t="s">
        <v>64</v>
      </c>
      <c r="AY21" s="87"/>
      <c r="AZ21" s="87"/>
      <c r="BA21" s="87"/>
      <c r="BB21" s="87"/>
      <c r="BC21" s="87"/>
      <c r="BD21" s="88"/>
    </row>
    <row r="22" spans="1:56" s="84" customFormat="1" ht="12" customHeight="1">
      <c r="A22" s="20">
        <v>7</v>
      </c>
      <c r="B22" s="86" t="s">
        <v>277</v>
      </c>
      <c r="C22" s="87"/>
      <c r="D22" s="88"/>
      <c r="E22" s="89" t="s">
        <v>58</v>
      </c>
      <c r="F22" s="90"/>
      <c r="G22" s="90"/>
      <c r="H22" s="90"/>
      <c r="I22" s="90"/>
      <c r="J22" s="90"/>
      <c r="K22" s="90"/>
      <c r="L22" s="90"/>
      <c r="M22" s="91"/>
      <c r="N22" s="80"/>
      <c r="O22" s="80"/>
      <c r="P22" s="74">
        <v>54</v>
      </c>
      <c r="Q22" s="20">
        <v>3</v>
      </c>
      <c r="R22" s="51"/>
      <c r="S22" s="86">
        <v>120</v>
      </c>
      <c r="T22" s="88"/>
      <c r="U22" s="86">
        <f>SUM(X22,AI22)</f>
        <v>90</v>
      </c>
      <c r="V22" s="88"/>
      <c r="W22" s="21">
        <f>SUM(Y22,AC22)/30</f>
        <v>3</v>
      </c>
      <c r="X22" s="50">
        <f t="shared" si="4"/>
        <v>90</v>
      </c>
      <c r="Y22" s="50">
        <f t="shared" si="0"/>
        <v>16</v>
      </c>
      <c r="Z22" s="22">
        <v>10</v>
      </c>
      <c r="AA22" s="22">
        <v>6</v>
      </c>
      <c r="AB22" s="22">
        <f t="shared" si="1"/>
        <v>0</v>
      </c>
      <c r="AC22" s="20">
        <v>74</v>
      </c>
      <c r="AD22" s="22"/>
      <c r="AE22" s="20"/>
      <c r="AF22" s="20"/>
      <c r="AG22" s="79"/>
      <c r="AH22" s="83">
        <f>SUM(AJ22,AN22)/30</f>
        <v>0</v>
      </c>
      <c r="AI22" s="81">
        <f>SUM(AJ22,AN22)</f>
        <v>0</v>
      </c>
      <c r="AJ22" s="81"/>
      <c r="AK22" s="82"/>
      <c r="AL22" s="82"/>
      <c r="AM22" s="82">
        <f>AR22*13</f>
        <v>0</v>
      </c>
      <c r="AN22" s="79"/>
      <c r="AO22" s="22"/>
      <c r="AP22" s="20"/>
      <c r="AQ22" s="20"/>
      <c r="AR22" s="20"/>
      <c r="AS22" s="20">
        <v>9</v>
      </c>
      <c r="AT22" s="20"/>
      <c r="AU22" s="20"/>
      <c r="AV22" s="20"/>
      <c r="AW22" s="20"/>
      <c r="AX22" s="86" t="s">
        <v>56</v>
      </c>
      <c r="AY22" s="87"/>
      <c r="AZ22" s="87"/>
      <c r="BA22" s="87"/>
      <c r="BB22" s="87"/>
      <c r="BC22" s="87"/>
      <c r="BD22" s="88"/>
    </row>
    <row r="23" spans="1:56" s="3" customFormat="1" ht="12" customHeight="1">
      <c r="A23" s="20">
        <v>8</v>
      </c>
      <c r="B23" s="86" t="s">
        <v>278</v>
      </c>
      <c r="C23" s="87"/>
      <c r="D23" s="88"/>
      <c r="E23" s="89" t="s">
        <v>59</v>
      </c>
      <c r="F23" s="90"/>
      <c r="G23" s="90"/>
      <c r="H23" s="90"/>
      <c r="I23" s="90"/>
      <c r="J23" s="90"/>
      <c r="K23" s="90"/>
      <c r="L23" s="90"/>
      <c r="M23" s="91"/>
      <c r="N23" s="51"/>
      <c r="O23" s="51"/>
      <c r="P23" s="74">
        <v>54</v>
      </c>
      <c r="Q23" s="20">
        <v>3</v>
      </c>
      <c r="R23" s="51"/>
      <c r="S23" s="86">
        <v>150</v>
      </c>
      <c r="T23" s="88"/>
      <c r="U23" s="86">
        <f>SUM(X23,AI23)</f>
        <v>150</v>
      </c>
      <c r="V23" s="88"/>
      <c r="W23" s="76">
        <f>SUM(Y23,AC23)/30</f>
        <v>5</v>
      </c>
      <c r="X23" s="50">
        <f t="shared" si="4"/>
        <v>150</v>
      </c>
      <c r="Y23" s="50">
        <f t="shared" si="0"/>
        <v>22</v>
      </c>
      <c r="Z23" s="22">
        <v>12</v>
      </c>
      <c r="AA23" s="22">
        <v>10</v>
      </c>
      <c r="AB23" s="22">
        <f t="shared" si="1"/>
        <v>0</v>
      </c>
      <c r="AC23" s="20">
        <v>128</v>
      </c>
      <c r="AD23" s="22"/>
      <c r="AE23" s="20"/>
      <c r="AF23" s="20"/>
      <c r="AG23" s="20"/>
      <c r="AH23" s="25"/>
      <c r="AI23" s="50"/>
      <c r="AJ23" s="50"/>
      <c r="AK23" s="22"/>
      <c r="AL23" s="22"/>
      <c r="AM23" s="22"/>
      <c r="AN23" s="20"/>
      <c r="AO23" s="22"/>
      <c r="AP23" s="20"/>
      <c r="AQ23" s="20"/>
      <c r="AR23" s="20"/>
      <c r="AS23" s="20">
        <v>9</v>
      </c>
      <c r="AT23" s="20"/>
      <c r="AU23" s="20"/>
      <c r="AV23" s="20"/>
      <c r="AW23" s="20"/>
      <c r="AX23" s="86" t="s">
        <v>47</v>
      </c>
      <c r="AY23" s="87"/>
      <c r="AZ23" s="87"/>
      <c r="BA23" s="87"/>
      <c r="BB23" s="87"/>
      <c r="BC23" s="87"/>
      <c r="BD23" s="88"/>
    </row>
    <row r="24" spans="1:56" s="3" customFormat="1" ht="12" customHeight="1">
      <c r="A24" s="20">
        <v>9</v>
      </c>
      <c r="B24" s="86" t="s">
        <v>279</v>
      </c>
      <c r="C24" s="87"/>
      <c r="D24" s="88"/>
      <c r="E24" s="89" t="s">
        <v>115</v>
      </c>
      <c r="F24" s="90"/>
      <c r="G24" s="90"/>
      <c r="H24" s="90"/>
      <c r="I24" s="90"/>
      <c r="J24" s="90"/>
      <c r="K24" s="90"/>
      <c r="L24" s="90"/>
      <c r="M24" s="91"/>
      <c r="N24" s="20"/>
      <c r="O24" s="20"/>
      <c r="P24" s="74">
        <v>54</v>
      </c>
      <c r="Q24" s="20">
        <v>3</v>
      </c>
      <c r="R24" s="51"/>
      <c r="S24" s="86">
        <v>90</v>
      </c>
      <c r="T24" s="88"/>
      <c r="U24" s="86">
        <v>90</v>
      </c>
      <c r="V24" s="88"/>
      <c r="W24" s="21"/>
      <c r="X24" s="22">
        <f t="shared" si="4"/>
        <v>6</v>
      </c>
      <c r="Y24" s="22">
        <f t="shared" si="0"/>
        <v>6</v>
      </c>
      <c r="Z24" s="22">
        <v>6</v>
      </c>
      <c r="AA24" s="22">
        <f>AF24*16</f>
        <v>0</v>
      </c>
      <c r="AB24" s="22">
        <f t="shared" si="1"/>
        <v>0</v>
      </c>
      <c r="AC24" s="20"/>
      <c r="AD24" s="22">
        <f>SUM(AE24:AG24)</f>
        <v>0</v>
      </c>
      <c r="AE24" s="20"/>
      <c r="AF24" s="20"/>
      <c r="AG24" s="20"/>
      <c r="AH24" s="21">
        <f>SUM(AJ24,AN24)/30</f>
        <v>3</v>
      </c>
      <c r="AI24" s="22">
        <f>SUM(AJ24,AN24)</f>
        <v>90</v>
      </c>
      <c r="AJ24" s="22">
        <f t="shared" si="2"/>
        <v>12</v>
      </c>
      <c r="AK24" s="22">
        <v>6</v>
      </c>
      <c r="AL24" s="22">
        <v>6</v>
      </c>
      <c r="AM24" s="22">
        <f>AR24*13</f>
        <v>0</v>
      </c>
      <c r="AN24" s="20">
        <v>78</v>
      </c>
      <c r="AO24" s="22"/>
      <c r="AP24" s="20"/>
      <c r="AQ24" s="20"/>
      <c r="AR24" s="20"/>
      <c r="AS24" s="20">
        <v>10</v>
      </c>
      <c r="AT24" s="20"/>
      <c r="AU24" s="20"/>
      <c r="AV24" s="20"/>
      <c r="AW24" s="20"/>
      <c r="AX24" s="86" t="s">
        <v>114</v>
      </c>
      <c r="AY24" s="87"/>
      <c r="AZ24" s="87"/>
      <c r="BA24" s="87"/>
      <c r="BB24" s="87"/>
      <c r="BC24" s="87"/>
      <c r="BD24" s="88"/>
    </row>
    <row r="25" spans="1:56" s="3" customFormat="1" ht="12" customHeight="1">
      <c r="A25" s="20">
        <v>10</v>
      </c>
      <c r="B25" s="86" t="s">
        <v>280</v>
      </c>
      <c r="C25" s="87"/>
      <c r="D25" s="88"/>
      <c r="E25" s="89" t="s">
        <v>186</v>
      </c>
      <c r="F25" s="90"/>
      <c r="G25" s="90"/>
      <c r="H25" s="90"/>
      <c r="I25" s="90"/>
      <c r="J25" s="90"/>
      <c r="K25" s="90"/>
      <c r="L25" s="90"/>
      <c r="M25" s="91"/>
      <c r="N25" s="51"/>
      <c r="O25" s="51"/>
      <c r="P25" s="74">
        <v>54</v>
      </c>
      <c r="Q25" s="20">
        <v>3</v>
      </c>
      <c r="R25" s="51"/>
      <c r="S25" s="86">
        <v>90</v>
      </c>
      <c r="T25" s="88"/>
      <c r="U25" s="86">
        <f>SUM(X25,AI25)</f>
        <v>90</v>
      </c>
      <c r="V25" s="88"/>
      <c r="W25" s="52">
        <f>SUM(Y25,AC25)/30</f>
        <v>3</v>
      </c>
      <c r="X25" s="50">
        <f t="shared" si="4"/>
        <v>90</v>
      </c>
      <c r="Y25" s="50">
        <f>SUM(Z25,AA25,AB25)</f>
        <v>14</v>
      </c>
      <c r="Z25" s="22">
        <v>8</v>
      </c>
      <c r="AA25" s="22">
        <v>6</v>
      </c>
      <c r="AB25" s="22">
        <f>AG25*16</f>
        <v>0</v>
      </c>
      <c r="AC25" s="20">
        <v>76</v>
      </c>
      <c r="AD25" s="22">
        <f>SUM(AE25:AG25)</f>
        <v>0</v>
      </c>
      <c r="AE25" s="20"/>
      <c r="AF25" s="20"/>
      <c r="AG25" s="20"/>
      <c r="AH25" s="52"/>
      <c r="AI25" s="50"/>
      <c r="AJ25" s="50"/>
      <c r="AK25" s="22"/>
      <c r="AL25" s="22"/>
      <c r="AM25" s="22"/>
      <c r="AN25" s="20"/>
      <c r="AO25" s="22"/>
      <c r="AP25" s="20"/>
      <c r="AQ25" s="20"/>
      <c r="AR25" s="20"/>
      <c r="AS25" s="20"/>
      <c r="AT25" s="20">
        <v>9</v>
      </c>
      <c r="AU25" s="20"/>
      <c r="AV25" s="20"/>
      <c r="AW25" s="20"/>
      <c r="AX25" s="86" t="s">
        <v>56</v>
      </c>
      <c r="AY25" s="87"/>
      <c r="AZ25" s="87"/>
      <c r="BA25" s="87"/>
      <c r="BB25" s="87"/>
      <c r="BC25" s="87"/>
      <c r="BD25" s="88"/>
    </row>
    <row r="26" spans="1:56" s="3" customFormat="1" ht="12" customHeight="1">
      <c r="A26" s="20">
        <v>11</v>
      </c>
      <c r="B26" s="86" t="s">
        <v>322</v>
      </c>
      <c r="C26" s="87"/>
      <c r="D26" s="88"/>
      <c r="E26" s="89" t="s">
        <v>325</v>
      </c>
      <c r="F26" s="90"/>
      <c r="G26" s="90"/>
      <c r="H26" s="90"/>
      <c r="I26" s="90"/>
      <c r="J26" s="90"/>
      <c r="K26" s="90"/>
      <c r="L26" s="90"/>
      <c r="M26" s="91"/>
      <c r="N26" s="51"/>
      <c r="O26" s="51"/>
      <c r="P26" s="74">
        <v>54</v>
      </c>
      <c r="Q26" s="20">
        <v>3</v>
      </c>
      <c r="R26" s="51"/>
      <c r="S26" s="86">
        <v>30</v>
      </c>
      <c r="T26" s="88"/>
      <c r="U26" s="86">
        <v>30</v>
      </c>
      <c r="V26" s="88"/>
      <c r="W26" s="52">
        <v>1</v>
      </c>
      <c r="X26" s="50">
        <v>30</v>
      </c>
      <c r="Y26" s="50">
        <v>10</v>
      </c>
      <c r="Z26" s="22"/>
      <c r="AA26" s="22">
        <v>10</v>
      </c>
      <c r="AB26" s="22">
        <f t="shared" si="1"/>
        <v>0</v>
      </c>
      <c r="AC26" s="20">
        <v>20</v>
      </c>
      <c r="AD26" s="22">
        <f>SUM(AE26:AG26)</f>
        <v>0</v>
      </c>
      <c r="AE26" s="20"/>
      <c r="AF26" s="20"/>
      <c r="AG26" s="20"/>
      <c r="AH26" s="52"/>
      <c r="AI26" s="50"/>
      <c r="AJ26" s="50"/>
      <c r="AK26" s="22"/>
      <c r="AL26" s="22"/>
      <c r="AM26" s="22"/>
      <c r="AN26" s="20"/>
      <c r="AO26" s="22"/>
      <c r="AP26" s="20"/>
      <c r="AQ26" s="20"/>
      <c r="AR26" s="20"/>
      <c r="AS26" s="20"/>
      <c r="AT26" s="20">
        <v>9</v>
      </c>
      <c r="AU26" s="20"/>
      <c r="AV26" s="20"/>
      <c r="AW26" s="20"/>
      <c r="AX26" s="86" t="s">
        <v>32</v>
      </c>
      <c r="AY26" s="87"/>
      <c r="AZ26" s="87"/>
      <c r="BA26" s="87"/>
      <c r="BB26" s="87"/>
      <c r="BC26" s="87"/>
      <c r="BD26" s="88"/>
    </row>
    <row r="27" spans="1:56" s="3" customFormat="1" ht="14.25" customHeight="1">
      <c r="A27" s="145" t="s">
        <v>102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7"/>
    </row>
    <row r="28" spans="1:56" s="3" customFormat="1" ht="22.5" customHeight="1">
      <c r="A28" s="20">
        <v>1</v>
      </c>
      <c r="B28" s="86" t="s">
        <v>322</v>
      </c>
      <c r="C28" s="87"/>
      <c r="D28" s="88"/>
      <c r="E28" s="89" t="s">
        <v>311</v>
      </c>
      <c r="F28" s="90"/>
      <c r="G28" s="90"/>
      <c r="H28" s="90"/>
      <c r="I28" s="90"/>
      <c r="J28" s="90"/>
      <c r="K28" s="90"/>
      <c r="L28" s="90"/>
      <c r="M28" s="91"/>
      <c r="N28" s="20"/>
      <c r="O28" s="20"/>
      <c r="P28" s="20"/>
      <c r="Q28" s="20"/>
      <c r="R28" s="20"/>
      <c r="S28" s="86">
        <v>120</v>
      </c>
      <c r="T28" s="88"/>
      <c r="U28" s="86">
        <f aca="true" t="shared" si="5" ref="U28:U41">SUM(X28,AI28)</f>
        <v>90</v>
      </c>
      <c r="V28" s="88"/>
      <c r="W28" s="25">
        <v>3</v>
      </c>
      <c r="X28" s="22">
        <v>90</v>
      </c>
      <c r="Y28" s="22">
        <f aca="true" t="shared" si="6" ref="Y28:Y41">SUM(Z28,AA28,AB28)</f>
        <v>14</v>
      </c>
      <c r="Z28" s="22">
        <v>8</v>
      </c>
      <c r="AA28" s="22">
        <v>6</v>
      </c>
      <c r="AB28" s="22">
        <f aca="true" t="shared" si="7" ref="AB28:AB41">AG28*16</f>
        <v>0</v>
      </c>
      <c r="AC28" s="20">
        <v>76</v>
      </c>
      <c r="AD28" s="22"/>
      <c r="AE28" s="20"/>
      <c r="AF28" s="20"/>
      <c r="AG28" s="20"/>
      <c r="AH28" s="21">
        <f aca="true" t="shared" si="8" ref="AH28:AH41">SUM(AJ28,AN28)/30</f>
        <v>0</v>
      </c>
      <c r="AI28" s="22">
        <f aca="true" t="shared" si="9" ref="AI28:AI41">SUM(AJ28,AN28)</f>
        <v>0</v>
      </c>
      <c r="AJ28" s="22">
        <f aca="true" t="shared" si="10" ref="AJ28:AJ41">SUM(AK28,AL28,AM28)</f>
        <v>0</v>
      </c>
      <c r="AK28" s="22">
        <f aca="true" t="shared" si="11" ref="AK28:AM30">AP28*13</f>
        <v>0</v>
      </c>
      <c r="AL28" s="22">
        <f t="shared" si="11"/>
        <v>0</v>
      </c>
      <c r="AM28" s="22">
        <f t="shared" si="11"/>
        <v>0</v>
      </c>
      <c r="AN28" s="20"/>
      <c r="AO28" s="22">
        <f>SUM(AP28:AR28)</f>
        <v>0</v>
      </c>
      <c r="AP28" s="20"/>
      <c r="AQ28" s="20"/>
      <c r="AR28" s="20"/>
      <c r="AS28" s="20"/>
      <c r="AT28" s="20">
        <v>9</v>
      </c>
      <c r="AU28" s="20"/>
      <c r="AV28" s="20"/>
      <c r="AW28" s="20"/>
      <c r="AX28" s="86" t="s">
        <v>40</v>
      </c>
      <c r="AY28" s="87"/>
      <c r="AZ28" s="87"/>
      <c r="BA28" s="87"/>
      <c r="BB28" s="87"/>
      <c r="BC28" s="87"/>
      <c r="BD28" s="88"/>
    </row>
    <row r="29" spans="1:56" s="3" customFormat="1" ht="12" customHeight="1">
      <c r="A29" s="20">
        <v>2</v>
      </c>
      <c r="B29" s="86" t="s">
        <v>204</v>
      </c>
      <c r="C29" s="87"/>
      <c r="D29" s="88"/>
      <c r="E29" s="89" t="s">
        <v>61</v>
      </c>
      <c r="F29" s="90"/>
      <c r="G29" s="90"/>
      <c r="H29" s="90"/>
      <c r="I29" s="90"/>
      <c r="J29" s="90"/>
      <c r="K29" s="90"/>
      <c r="L29" s="90"/>
      <c r="M29" s="91"/>
      <c r="N29" s="20"/>
      <c r="O29" s="20"/>
      <c r="P29" s="20">
        <v>54</v>
      </c>
      <c r="Q29" s="20">
        <v>3</v>
      </c>
      <c r="R29" s="20"/>
      <c r="S29" s="86">
        <v>120</v>
      </c>
      <c r="T29" s="88"/>
      <c r="U29" s="86">
        <f t="shared" si="5"/>
        <v>90</v>
      </c>
      <c r="V29" s="88"/>
      <c r="W29" s="25">
        <v>3</v>
      </c>
      <c r="X29" s="22">
        <v>90</v>
      </c>
      <c r="Y29" s="22">
        <f t="shared" si="6"/>
        <v>14</v>
      </c>
      <c r="Z29" s="22">
        <v>8</v>
      </c>
      <c r="AA29" s="22">
        <v>6</v>
      </c>
      <c r="AB29" s="22">
        <f t="shared" si="7"/>
        <v>0</v>
      </c>
      <c r="AC29" s="20">
        <v>76</v>
      </c>
      <c r="AD29" s="22"/>
      <c r="AE29" s="20"/>
      <c r="AF29" s="20"/>
      <c r="AG29" s="20"/>
      <c r="AH29" s="21">
        <f t="shared" si="8"/>
        <v>0</v>
      </c>
      <c r="AI29" s="22">
        <f t="shared" si="9"/>
        <v>0</v>
      </c>
      <c r="AJ29" s="22">
        <f t="shared" si="10"/>
        <v>0</v>
      </c>
      <c r="AK29" s="22">
        <f t="shared" si="11"/>
        <v>0</v>
      </c>
      <c r="AL29" s="22">
        <f t="shared" si="11"/>
        <v>0</v>
      </c>
      <c r="AM29" s="22">
        <f t="shared" si="11"/>
        <v>0</v>
      </c>
      <c r="AN29" s="20"/>
      <c r="AO29" s="22">
        <f>SUM(AP29:AR29)</f>
        <v>0</v>
      </c>
      <c r="AP29" s="20"/>
      <c r="AQ29" s="20"/>
      <c r="AR29" s="20"/>
      <c r="AS29" s="20"/>
      <c r="AT29" s="20">
        <v>9</v>
      </c>
      <c r="AU29" s="20"/>
      <c r="AV29" s="20"/>
      <c r="AW29" s="20"/>
      <c r="AX29" s="86" t="s">
        <v>56</v>
      </c>
      <c r="AY29" s="87"/>
      <c r="AZ29" s="87"/>
      <c r="BA29" s="87"/>
      <c r="BB29" s="87"/>
      <c r="BC29" s="87"/>
      <c r="BD29" s="88"/>
    </row>
    <row r="30" spans="1:56" s="3" customFormat="1" ht="12" customHeight="1">
      <c r="A30" s="20">
        <v>4</v>
      </c>
      <c r="B30" s="86" t="s">
        <v>281</v>
      </c>
      <c r="C30" s="87"/>
      <c r="D30" s="88"/>
      <c r="E30" s="89" t="s">
        <v>60</v>
      </c>
      <c r="F30" s="90"/>
      <c r="G30" s="90"/>
      <c r="H30" s="90"/>
      <c r="I30" s="90"/>
      <c r="J30" s="90"/>
      <c r="K30" s="90"/>
      <c r="L30" s="90"/>
      <c r="M30" s="91"/>
      <c r="N30" s="20"/>
      <c r="O30" s="20"/>
      <c r="P30" s="20"/>
      <c r="Q30" s="20"/>
      <c r="R30" s="20"/>
      <c r="S30" s="86">
        <v>120</v>
      </c>
      <c r="T30" s="88"/>
      <c r="U30" s="86">
        <f t="shared" si="5"/>
        <v>90</v>
      </c>
      <c r="V30" s="88"/>
      <c r="W30" s="25">
        <v>3</v>
      </c>
      <c r="X30" s="22">
        <v>90</v>
      </c>
      <c r="Y30" s="22">
        <f t="shared" si="6"/>
        <v>14</v>
      </c>
      <c r="Z30" s="22">
        <v>8</v>
      </c>
      <c r="AA30" s="22">
        <v>6</v>
      </c>
      <c r="AB30" s="22">
        <f t="shared" si="7"/>
        <v>0</v>
      </c>
      <c r="AC30" s="20">
        <v>76</v>
      </c>
      <c r="AD30" s="22"/>
      <c r="AE30" s="20"/>
      <c r="AF30" s="20"/>
      <c r="AG30" s="20"/>
      <c r="AH30" s="25">
        <f t="shared" si="8"/>
        <v>0</v>
      </c>
      <c r="AI30" s="22">
        <f t="shared" si="9"/>
        <v>0</v>
      </c>
      <c r="AJ30" s="22">
        <f t="shared" si="10"/>
        <v>0</v>
      </c>
      <c r="AK30" s="22">
        <f t="shared" si="11"/>
        <v>0</v>
      </c>
      <c r="AL30" s="22">
        <f t="shared" si="11"/>
        <v>0</v>
      </c>
      <c r="AM30" s="22">
        <f t="shared" si="11"/>
        <v>0</v>
      </c>
      <c r="AN30" s="20"/>
      <c r="AO30" s="22">
        <f>SUM(AP30:AR30)</f>
        <v>0</v>
      </c>
      <c r="AP30" s="20"/>
      <c r="AQ30" s="20"/>
      <c r="AR30" s="20"/>
      <c r="AS30" s="20"/>
      <c r="AT30" s="20">
        <v>9</v>
      </c>
      <c r="AU30" s="20"/>
      <c r="AV30" s="20"/>
      <c r="AW30" s="20"/>
      <c r="AX30" s="86" t="s">
        <v>141</v>
      </c>
      <c r="AY30" s="87"/>
      <c r="AZ30" s="87"/>
      <c r="BA30" s="87"/>
      <c r="BB30" s="87"/>
      <c r="BC30" s="87"/>
      <c r="BD30" s="88"/>
    </row>
    <row r="31" spans="1:56" s="3" customFormat="1" ht="12" customHeight="1">
      <c r="A31" s="20"/>
      <c r="B31" s="86" t="s">
        <v>322</v>
      </c>
      <c r="C31" s="87"/>
      <c r="D31" s="88"/>
      <c r="E31" s="89" t="s">
        <v>302</v>
      </c>
      <c r="F31" s="90"/>
      <c r="G31" s="90"/>
      <c r="H31" s="90"/>
      <c r="I31" s="90"/>
      <c r="J31" s="90"/>
      <c r="K31" s="90"/>
      <c r="L31" s="90"/>
      <c r="M31" s="91"/>
      <c r="N31" s="20"/>
      <c r="O31" s="20"/>
      <c r="P31" s="20"/>
      <c r="Q31" s="20"/>
      <c r="R31" s="20"/>
      <c r="S31" s="86">
        <v>120</v>
      </c>
      <c r="T31" s="88"/>
      <c r="U31" s="86">
        <f>SUM(X31,AI31)</f>
        <v>90</v>
      </c>
      <c r="V31" s="88"/>
      <c r="W31" s="25">
        <v>3</v>
      </c>
      <c r="X31" s="22">
        <v>90</v>
      </c>
      <c r="Y31" s="22">
        <f>SUM(Z31,AA31,AB31)</f>
        <v>14</v>
      </c>
      <c r="Z31" s="22">
        <v>8</v>
      </c>
      <c r="AA31" s="22">
        <v>6</v>
      </c>
      <c r="AB31" s="22"/>
      <c r="AC31" s="20">
        <v>76</v>
      </c>
      <c r="AD31" s="22"/>
      <c r="AE31" s="20"/>
      <c r="AF31" s="20"/>
      <c r="AG31" s="20"/>
      <c r="AH31" s="25"/>
      <c r="AI31" s="22"/>
      <c r="AJ31" s="22"/>
      <c r="AK31" s="22"/>
      <c r="AL31" s="22"/>
      <c r="AM31" s="22"/>
      <c r="AN31" s="20"/>
      <c r="AO31" s="22"/>
      <c r="AP31" s="20"/>
      <c r="AQ31" s="20"/>
      <c r="AR31" s="20"/>
      <c r="AS31" s="20"/>
      <c r="AT31" s="20">
        <v>9</v>
      </c>
      <c r="AU31" s="20"/>
      <c r="AV31" s="20"/>
      <c r="AW31" s="20"/>
      <c r="AX31" s="86" t="s">
        <v>47</v>
      </c>
      <c r="AY31" s="87"/>
      <c r="AZ31" s="87"/>
      <c r="BA31" s="87"/>
      <c r="BB31" s="87"/>
      <c r="BC31" s="87"/>
      <c r="BD31" s="88"/>
    </row>
    <row r="32" spans="1:56" s="3" customFormat="1" ht="13.5" customHeight="1">
      <c r="A32" s="20">
        <v>8</v>
      </c>
      <c r="B32" s="86" t="s">
        <v>322</v>
      </c>
      <c r="C32" s="87"/>
      <c r="D32" s="88"/>
      <c r="E32" s="89" t="s">
        <v>315</v>
      </c>
      <c r="F32" s="90"/>
      <c r="G32" s="90"/>
      <c r="H32" s="90"/>
      <c r="I32" s="90"/>
      <c r="J32" s="90"/>
      <c r="K32" s="90"/>
      <c r="L32" s="90"/>
      <c r="M32" s="91"/>
      <c r="N32" s="20"/>
      <c r="O32" s="20"/>
      <c r="P32" s="20">
        <v>18</v>
      </c>
      <c r="Q32" s="20">
        <v>1</v>
      </c>
      <c r="R32" s="20"/>
      <c r="S32" s="86"/>
      <c r="T32" s="88"/>
      <c r="U32" s="86"/>
      <c r="V32" s="88"/>
      <c r="W32" s="25"/>
      <c r="X32" s="22"/>
      <c r="Y32" s="22"/>
      <c r="Z32" s="22"/>
      <c r="AA32" s="22"/>
      <c r="AB32" s="22"/>
      <c r="AC32" s="20"/>
      <c r="AD32" s="22"/>
      <c r="AE32" s="20"/>
      <c r="AF32" s="20"/>
      <c r="AG32" s="20"/>
      <c r="AH32" s="35">
        <f>SUM(AJ32,AN32)/30</f>
        <v>3.5</v>
      </c>
      <c r="AI32" s="22">
        <f>SUM(AJ32,AN32)</f>
        <v>105</v>
      </c>
      <c r="AJ32" s="22">
        <f>SUM(AK32,AL32,AM32)</f>
        <v>16</v>
      </c>
      <c r="AK32" s="22">
        <v>6</v>
      </c>
      <c r="AL32" s="22">
        <v>10</v>
      </c>
      <c r="AM32" s="22">
        <f>AR32*16</f>
        <v>0</v>
      </c>
      <c r="AN32" s="20">
        <v>89</v>
      </c>
      <c r="AO32" s="22"/>
      <c r="AP32" s="20"/>
      <c r="AQ32" s="20"/>
      <c r="AR32" s="20"/>
      <c r="AS32" s="20"/>
      <c r="AT32" s="20">
        <v>10</v>
      </c>
      <c r="AU32" s="20"/>
      <c r="AV32" s="20"/>
      <c r="AW32" s="20"/>
      <c r="AX32" s="86" t="s">
        <v>136</v>
      </c>
      <c r="AY32" s="87"/>
      <c r="AZ32" s="87"/>
      <c r="BA32" s="87"/>
      <c r="BB32" s="87"/>
      <c r="BC32" s="87"/>
      <c r="BD32" s="88"/>
    </row>
    <row r="33" spans="1:56" s="3" customFormat="1" ht="12" customHeight="1">
      <c r="A33" s="20">
        <v>12</v>
      </c>
      <c r="B33" s="86" t="s">
        <v>271</v>
      </c>
      <c r="C33" s="87"/>
      <c r="D33" s="88"/>
      <c r="E33" s="89" t="s">
        <v>195</v>
      </c>
      <c r="F33" s="90"/>
      <c r="G33" s="90"/>
      <c r="H33" s="90"/>
      <c r="I33" s="90"/>
      <c r="J33" s="90"/>
      <c r="K33" s="90"/>
      <c r="L33" s="90"/>
      <c r="M33" s="91"/>
      <c r="N33" s="20"/>
      <c r="O33" s="20"/>
      <c r="P33" s="20">
        <v>54</v>
      </c>
      <c r="Q33" s="20">
        <v>3</v>
      </c>
      <c r="R33" s="20"/>
      <c r="S33" s="86">
        <v>105</v>
      </c>
      <c r="T33" s="88"/>
      <c r="U33" s="86">
        <f t="shared" si="5"/>
        <v>105</v>
      </c>
      <c r="V33" s="88"/>
      <c r="W33" s="21">
        <f aca="true" t="shared" si="12" ref="W33:W41">SUM(Y33,AC33)/30</f>
        <v>0</v>
      </c>
      <c r="X33" s="22">
        <f aca="true" t="shared" si="13" ref="X33:X41">SUM(Y33,AC33)</f>
        <v>0</v>
      </c>
      <c r="Y33" s="22">
        <f t="shared" si="6"/>
        <v>0</v>
      </c>
      <c r="Z33" s="22">
        <f aca="true" t="shared" si="14" ref="Z33:Z41">AE33*16</f>
        <v>0</v>
      </c>
      <c r="AA33" s="22">
        <f aca="true" t="shared" si="15" ref="AA33:AA41">AF33*16</f>
        <v>0</v>
      </c>
      <c r="AB33" s="22">
        <f t="shared" si="7"/>
        <v>0</v>
      </c>
      <c r="AC33" s="20"/>
      <c r="AD33" s="22">
        <f aca="true" t="shared" si="16" ref="AD33:AD41">SUM(AE33:AG33)</f>
        <v>0</v>
      </c>
      <c r="AE33" s="20"/>
      <c r="AF33" s="20"/>
      <c r="AG33" s="20"/>
      <c r="AH33" s="35">
        <f t="shared" si="8"/>
        <v>3.5</v>
      </c>
      <c r="AI33" s="22">
        <f t="shared" si="9"/>
        <v>105</v>
      </c>
      <c r="AJ33" s="22">
        <f t="shared" si="10"/>
        <v>16</v>
      </c>
      <c r="AK33" s="22">
        <v>6</v>
      </c>
      <c r="AL33" s="22">
        <v>10</v>
      </c>
      <c r="AM33" s="22">
        <f aca="true" t="shared" si="17" ref="AM33:AM41">AR33*16</f>
        <v>0</v>
      </c>
      <c r="AN33" s="20">
        <v>89</v>
      </c>
      <c r="AO33" s="22"/>
      <c r="AP33" s="20"/>
      <c r="AQ33" s="20"/>
      <c r="AR33" s="20"/>
      <c r="AS33" s="20"/>
      <c r="AT33" s="20">
        <v>10</v>
      </c>
      <c r="AU33" s="20"/>
      <c r="AV33" s="20"/>
      <c r="AW33" s="20"/>
      <c r="AX33" s="86" t="s">
        <v>56</v>
      </c>
      <c r="AY33" s="87"/>
      <c r="AZ33" s="87"/>
      <c r="BA33" s="87"/>
      <c r="BB33" s="87"/>
      <c r="BC33" s="87"/>
      <c r="BD33" s="88"/>
    </row>
    <row r="34" spans="1:56" s="3" customFormat="1" ht="21" customHeight="1">
      <c r="A34" s="20">
        <v>13</v>
      </c>
      <c r="B34" s="86" t="s">
        <v>322</v>
      </c>
      <c r="C34" s="87"/>
      <c r="D34" s="88"/>
      <c r="E34" s="89" t="s">
        <v>301</v>
      </c>
      <c r="F34" s="90"/>
      <c r="G34" s="90"/>
      <c r="H34" s="90"/>
      <c r="I34" s="90"/>
      <c r="J34" s="90"/>
      <c r="K34" s="90"/>
      <c r="L34" s="90"/>
      <c r="M34" s="91"/>
      <c r="N34" s="20"/>
      <c r="O34" s="20"/>
      <c r="P34" s="20"/>
      <c r="Q34" s="20"/>
      <c r="R34" s="20"/>
      <c r="S34" s="86"/>
      <c r="T34" s="88"/>
      <c r="U34" s="86">
        <f t="shared" si="5"/>
        <v>105</v>
      </c>
      <c r="V34" s="88"/>
      <c r="W34" s="21">
        <f t="shared" si="12"/>
        <v>0</v>
      </c>
      <c r="X34" s="22">
        <f t="shared" si="13"/>
        <v>0</v>
      </c>
      <c r="Y34" s="22">
        <f t="shared" si="6"/>
        <v>0</v>
      </c>
      <c r="Z34" s="22">
        <f t="shared" si="14"/>
        <v>0</v>
      </c>
      <c r="AA34" s="22">
        <f t="shared" si="15"/>
        <v>0</v>
      </c>
      <c r="AB34" s="22">
        <f t="shared" si="7"/>
        <v>0</v>
      </c>
      <c r="AC34" s="20"/>
      <c r="AD34" s="22">
        <f t="shared" si="16"/>
        <v>0</v>
      </c>
      <c r="AE34" s="20"/>
      <c r="AF34" s="20"/>
      <c r="AG34" s="20"/>
      <c r="AH34" s="35">
        <f t="shared" si="8"/>
        <v>3.5</v>
      </c>
      <c r="AI34" s="22">
        <f t="shared" si="9"/>
        <v>105</v>
      </c>
      <c r="AJ34" s="22">
        <f t="shared" si="10"/>
        <v>16</v>
      </c>
      <c r="AK34" s="22">
        <v>6</v>
      </c>
      <c r="AL34" s="22">
        <v>10</v>
      </c>
      <c r="AM34" s="22">
        <f t="shared" si="17"/>
        <v>0</v>
      </c>
      <c r="AN34" s="20">
        <v>89</v>
      </c>
      <c r="AO34" s="22"/>
      <c r="AP34" s="20"/>
      <c r="AQ34" s="20"/>
      <c r="AR34" s="20"/>
      <c r="AS34" s="20"/>
      <c r="AT34" s="20">
        <v>10</v>
      </c>
      <c r="AU34" s="20"/>
      <c r="AV34" s="20"/>
      <c r="AW34" s="20"/>
      <c r="AX34" s="86" t="s">
        <v>45</v>
      </c>
      <c r="AY34" s="87"/>
      <c r="AZ34" s="87"/>
      <c r="BA34" s="87"/>
      <c r="BB34" s="87"/>
      <c r="BC34" s="87"/>
      <c r="BD34" s="88"/>
    </row>
    <row r="35" spans="1:56" s="3" customFormat="1" ht="12" customHeight="1">
      <c r="A35" s="20">
        <v>14</v>
      </c>
      <c r="B35" s="86" t="s">
        <v>322</v>
      </c>
      <c r="C35" s="87"/>
      <c r="D35" s="88"/>
      <c r="E35" s="89" t="s">
        <v>312</v>
      </c>
      <c r="F35" s="90"/>
      <c r="G35" s="90"/>
      <c r="H35" s="90"/>
      <c r="I35" s="90"/>
      <c r="J35" s="90"/>
      <c r="K35" s="90"/>
      <c r="L35" s="90"/>
      <c r="M35" s="91"/>
      <c r="N35" s="20"/>
      <c r="O35" s="20"/>
      <c r="P35" s="20">
        <v>18</v>
      </c>
      <c r="Q35" s="20">
        <v>1</v>
      </c>
      <c r="R35" s="20"/>
      <c r="S35" s="86">
        <v>105</v>
      </c>
      <c r="T35" s="88"/>
      <c r="U35" s="86">
        <f t="shared" si="5"/>
        <v>105</v>
      </c>
      <c r="V35" s="88"/>
      <c r="W35" s="21">
        <f t="shared" si="12"/>
        <v>0</v>
      </c>
      <c r="X35" s="22">
        <f t="shared" si="13"/>
        <v>0</v>
      </c>
      <c r="Y35" s="22">
        <f t="shared" si="6"/>
        <v>0</v>
      </c>
      <c r="Z35" s="22">
        <f t="shared" si="14"/>
        <v>0</v>
      </c>
      <c r="AA35" s="22">
        <f t="shared" si="15"/>
        <v>0</v>
      </c>
      <c r="AB35" s="22">
        <f t="shared" si="7"/>
        <v>0</v>
      </c>
      <c r="AC35" s="20"/>
      <c r="AD35" s="22">
        <f t="shared" si="16"/>
        <v>0</v>
      </c>
      <c r="AE35" s="20"/>
      <c r="AF35" s="20"/>
      <c r="AG35" s="20"/>
      <c r="AH35" s="35">
        <f t="shared" si="8"/>
        <v>3.5</v>
      </c>
      <c r="AI35" s="22">
        <f t="shared" si="9"/>
        <v>105</v>
      </c>
      <c r="AJ35" s="22">
        <f t="shared" si="10"/>
        <v>16</v>
      </c>
      <c r="AK35" s="22">
        <v>6</v>
      </c>
      <c r="AL35" s="22">
        <v>10</v>
      </c>
      <c r="AM35" s="22">
        <f t="shared" si="17"/>
        <v>0</v>
      </c>
      <c r="AN35" s="20">
        <v>89</v>
      </c>
      <c r="AO35" s="22"/>
      <c r="AP35" s="20"/>
      <c r="AQ35" s="20"/>
      <c r="AR35" s="20"/>
      <c r="AS35" s="20"/>
      <c r="AT35" s="20">
        <v>10</v>
      </c>
      <c r="AU35" s="20"/>
      <c r="AV35" s="20"/>
      <c r="AW35" s="20"/>
      <c r="AX35" s="86" t="s">
        <v>136</v>
      </c>
      <c r="AY35" s="87"/>
      <c r="AZ35" s="87"/>
      <c r="BA35" s="87"/>
      <c r="BB35" s="87"/>
      <c r="BC35" s="87"/>
      <c r="BD35" s="88"/>
    </row>
    <row r="36" spans="1:56" s="3" customFormat="1" ht="12" customHeight="1">
      <c r="A36" s="20">
        <v>15</v>
      </c>
      <c r="B36" s="86" t="s">
        <v>322</v>
      </c>
      <c r="C36" s="87"/>
      <c r="D36" s="88"/>
      <c r="E36" s="89" t="s">
        <v>229</v>
      </c>
      <c r="F36" s="90"/>
      <c r="G36" s="90"/>
      <c r="H36" s="90"/>
      <c r="I36" s="90"/>
      <c r="J36" s="90"/>
      <c r="K36" s="90"/>
      <c r="L36" s="90"/>
      <c r="M36" s="91"/>
      <c r="N36" s="20"/>
      <c r="O36" s="20"/>
      <c r="P36" s="20"/>
      <c r="Q36" s="20"/>
      <c r="R36" s="20"/>
      <c r="S36" s="86"/>
      <c r="T36" s="88"/>
      <c r="U36" s="86">
        <f t="shared" si="5"/>
        <v>105</v>
      </c>
      <c r="V36" s="88"/>
      <c r="W36" s="21">
        <f t="shared" si="12"/>
        <v>0</v>
      </c>
      <c r="X36" s="22">
        <f t="shared" si="13"/>
        <v>0</v>
      </c>
      <c r="Y36" s="22">
        <f t="shared" si="6"/>
        <v>0</v>
      </c>
      <c r="Z36" s="22">
        <f t="shared" si="14"/>
        <v>0</v>
      </c>
      <c r="AA36" s="22">
        <f t="shared" si="15"/>
        <v>0</v>
      </c>
      <c r="AB36" s="22">
        <f t="shared" si="7"/>
        <v>0</v>
      </c>
      <c r="AC36" s="20"/>
      <c r="AD36" s="22">
        <f t="shared" si="16"/>
        <v>0</v>
      </c>
      <c r="AE36" s="20"/>
      <c r="AF36" s="20"/>
      <c r="AG36" s="20"/>
      <c r="AH36" s="35">
        <f t="shared" si="8"/>
        <v>3.5</v>
      </c>
      <c r="AI36" s="22">
        <f t="shared" si="9"/>
        <v>105</v>
      </c>
      <c r="AJ36" s="22">
        <f t="shared" si="10"/>
        <v>16</v>
      </c>
      <c r="AK36" s="22">
        <v>6</v>
      </c>
      <c r="AL36" s="22">
        <v>10</v>
      </c>
      <c r="AM36" s="22">
        <f t="shared" si="17"/>
        <v>0</v>
      </c>
      <c r="AN36" s="20">
        <v>89</v>
      </c>
      <c r="AO36" s="22"/>
      <c r="AP36" s="20"/>
      <c r="AQ36" s="20"/>
      <c r="AR36" s="20"/>
      <c r="AS36" s="20"/>
      <c r="AT36" s="20">
        <v>10</v>
      </c>
      <c r="AU36" s="20"/>
      <c r="AV36" s="20"/>
      <c r="AW36" s="20"/>
      <c r="AX36" s="86" t="s">
        <v>47</v>
      </c>
      <c r="AY36" s="87"/>
      <c r="AZ36" s="87"/>
      <c r="BA36" s="87"/>
      <c r="BB36" s="87"/>
      <c r="BC36" s="87"/>
      <c r="BD36" s="88"/>
    </row>
    <row r="37" spans="1:56" s="3" customFormat="1" ht="22.5" customHeight="1">
      <c r="A37" s="20">
        <v>16</v>
      </c>
      <c r="B37" s="86" t="s">
        <v>322</v>
      </c>
      <c r="C37" s="87"/>
      <c r="D37" s="88"/>
      <c r="E37" s="89" t="s">
        <v>313</v>
      </c>
      <c r="F37" s="90"/>
      <c r="G37" s="90"/>
      <c r="H37" s="90"/>
      <c r="I37" s="90"/>
      <c r="J37" s="90"/>
      <c r="K37" s="90"/>
      <c r="L37" s="90"/>
      <c r="M37" s="91"/>
      <c r="N37" s="20"/>
      <c r="O37" s="20"/>
      <c r="P37" s="20">
        <v>36</v>
      </c>
      <c r="Q37" s="20">
        <v>2</v>
      </c>
      <c r="R37" s="20"/>
      <c r="S37" s="86">
        <v>105</v>
      </c>
      <c r="T37" s="88"/>
      <c r="U37" s="86">
        <f t="shared" si="5"/>
        <v>105</v>
      </c>
      <c r="V37" s="88"/>
      <c r="W37" s="21">
        <f t="shared" si="12"/>
        <v>0</v>
      </c>
      <c r="X37" s="22">
        <f t="shared" si="13"/>
        <v>0</v>
      </c>
      <c r="Y37" s="22">
        <f t="shared" si="6"/>
        <v>0</v>
      </c>
      <c r="Z37" s="22">
        <f t="shared" si="14"/>
        <v>0</v>
      </c>
      <c r="AA37" s="22">
        <f t="shared" si="15"/>
        <v>0</v>
      </c>
      <c r="AB37" s="22">
        <f t="shared" si="7"/>
        <v>0</v>
      </c>
      <c r="AC37" s="20"/>
      <c r="AD37" s="22">
        <f>SUM(AE37:AG37)</f>
        <v>0</v>
      </c>
      <c r="AE37" s="20"/>
      <c r="AF37" s="20"/>
      <c r="AG37" s="20"/>
      <c r="AH37" s="35">
        <f t="shared" si="8"/>
        <v>3.5</v>
      </c>
      <c r="AI37" s="22">
        <f t="shared" si="9"/>
        <v>105</v>
      </c>
      <c r="AJ37" s="22">
        <f t="shared" si="10"/>
        <v>16</v>
      </c>
      <c r="AK37" s="22">
        <v>6</v>
      </c>
      <c r="AL37" s="22">
        <v>10</v>
      </c>
      <c r="AM37" s="22">
        <f t="shared" si="17"/>
        <v>0</v>
      </c>
      <c r="AN37" s="20">
        <v>89</v>
      </c>
      <c r="AO37" s="22"/>
      <c r="AP37" s="20"/>
      <c r="AQ37" s="20"/>
      <c r="AR37" s="20"/>
      <c r="AS37" s="20"/>
      <c r="AT37" s="20">
        <v>10</v>
      </c>
      <c r="AU37" s="20"/>
      <c r="AV37" s="20"/>
      <c r="AW37" s="20"/>
      <c r="AX37" s="86" t="s">
        <v>136</v>
      </c>
      <c r="AY37" s="87"/>
      <c r="AZ37" s="87"/>
      <c r="BA37" s="87"/>
      <c r="BB37" s="87"/>
      <c r="BC37" s="87"/>
      <c r="BD37" s="88"/>
    </row>
    <row r="38" spans="1:56" s="3" customFormat="1" ht="12" customHeight="1">
      <c r="A38" s="20">
        <v>17</v>
      </c>
      <c r="B38" s="86" t="s">
        <v>322</v>
      </c>
      <c r="C38" s="87"/>
      <c r="D38" s="88"/>
      <c r="E38" s="89" t="s">
        <v>314</v>
      </c>
      <c r="F38" s="90"/>
      <c r="G38" s="90"/>
      <c r="H38" s="90"/>
      <c r="I38" s="90"/>
      <c r="J38" s="90"/>
      <c r="K38" s="90"/>
      <c r="L38" s="90"/>
      <c r="M38" s="91"/>
      <c r="N38" s="20"/>
      <c r="O38" s="20"/>
      <c r="P38" s="20"/>
      <c r="Q38" s="20"/>
      <c r="R38" s="20"/>
      <c r="S38" s="86"/>
      <c r="T38" s="88"/>
      <c r="U38" s="86">
        <f t="shared" si="5"/>
        <v>105</v>
      </c>
      <c r="V38" s="88"/>
      <c r="W38" s="21">
        <f t="shared" si="12"/>
        <v>0</v>
      </c>
      <c r="X38" s="22">
        <f t="shared" si="13"/>
        <v>0</v>
      </c>
      <c r="Y38" s="22">
        <f t="shared" si="6"/>
        <v>0</v>
      </c>
      <c r="Z38" s="22">
        <f t="shared" si="14"/>
        <v>0</v>
      </c>
      <c r="AA38" s="22">
        <f t="shared" si="15"/>
        <v>0</v>
      </c>
      <c r="AB38" s="22">
        <f t="shared" si="7"/>
        <v>0</v>
      </c>
      <c r="AC38" s="20"/>
      <c r="AD38" s="22">
        <f t="shared" si="16"/>
        <v>0</v>
      </c>
      <c r="AE38" s="20"/>
      <c r="AF38" s="20"/>
      <c r="AG38" s="20"/>
      <c r="AH38" s="35">
        <f t="shared" si="8"/>
        <v>3.5</v>
      </c>
      <c r="AI38" s="22">
        <f t="shared" si="9"/>
        <v>105</v>
      </c>
      <c r="AJ38" s="22">
        <f t="shared" si="10"/>
        <v>16</v>
      </c>
      <c r="AK38" s="22">
        <v>6</v>
      </c>
      <c r="AL38" s="22">
        <v>10</v>
      </c>
      <c r="AM38" s="22">
        <f t="shared" si="17"/>
        <v>0</v>
      </c>
      <c r="AN38" s="20">
        <v>89</v>
      </c>
      <c r="AO38" s="22"/>
      <c r="AP38" s="20"/>
      <c r="AQ38" s="20"/>
      <c r="AR38" s="20"/>
      <c r="AS38" s="20"/>
      <c r="AT38" s="20">
        <v>10</v>
      </c>
      <c r="AU38" s="20"/>
      <c r="AV38" s="20"/>
      <c r="AW38" s="20"/>
      <c r="AX38" s="86" t="s">
        <v>114</v>
      </c>
      <c r="AY38" s="87"/>
      <c r="AZ38" s="87"/>
      <c r="BA38" s="87"/>
      <c r="BB38" s="87"/>
      <c r="BC38" s="87"/>
      <c r="BD38" s="88"/>
    </row>
    <row r="39" spans="1:56" s="3" customFormat="1" ht="12" customHeight="1">
      <c r="A39" s="20">
        <v>18</v>
      </c>
      <c r="B39" s="86" t="s">
        <v>269</v>
      </c>
      <c r="C39" s="87"/>
      <c r="D39" s="88"/>
      <c r="E39" s="89" t="s">
        <v>119</v>
      </c>
      <c r="F39" s="90"/>
      <c r="G39" s="90"/>
      <c r="H39" s="90"/>
      <c r="I39" s="90"/>
      <c r="J39" s="90"/>
      <c r="K39" s="90"/>
      <c r="L39" s="90"/>
      <c r="M39" s="91"/>
      <c r="N39" s="20"/>
      <c r="O39" s="20"/>
      <c r="P39" s="20">
        <v>18</v>
      </c>
      <c r="Q39" s="20">
        <v>1</v>
      </c>
      <c r="R39" s="20"/>
      <c r="S39" s="86">
        <v>105</v>
      </c>
      <c r="T39" s="88"/>
      <c r="U39" s="86">
        <f t="shared" si="5"/>
        <v>105</v>
      </c>
      <c r="V39" s="88"/>
      <c r="W39" s="21">
        <f t="shared" si="12"/>
        <v>0</v>
      </c>
      <c r="X39" s="22">
        <f t="shared" si="13"/>
        <v>0</v>
      </c>
      <c r="Y39" s="22">
        <f t="shared" si="6"/>
        <v>0</v>
      </c>
      <c r="Z39" s="22">
        <f t="shared" si="14"/>
        <v>0</v>
      </c>
      <c r="AA39" s="22">
        <f t="shared" si="15"/>
        <v>0</v>
      </c>
      <c r="AB39" s="22">
        <f t="shared" si="7"/>
        <v>0</v>
      </c>
      <c r="AC39" s="20"/>
      <c r="AD39" s="22">
        <f t="shared" si="16"/>
        <v>0</v>
      </c>
      <c r="AE39" s="20"/>
      <c r="AF39" s="20"/>
      <c r="AG39" s="20"/>
      <c r="AH39" s="35">
        <f t="shared" si="8"/>
        <v>3.5</v>
      </c>
      <c r="AI39" s="22">
        <f t="shared" si="9"/>
        <v>105</v>
      </c>
      <c r="AJ39" s="22">
        <f t="shared" si="10"/>
        <v>16</v>
      </c>
      <c r="AK39" s="22">
        <v>6</v>
      </c>
      <c r="AL39" s="22">
        <v>10</v>
      </c>
      <c r="AM39" s="22">
        <f t="shared" si="17"/>
        <v>0</v>
      </c>
      <c r="AN39" s="20">
        <v>89</v>
      </c>
      <c r="AO39" s="22"/>
      <c r="AP39" s="20"/>
      <c r="AQ39" s="20"/>
      <c r="AR39" s="20"/>
      <c r="AS39" s="20"/>
      <c r="AT39" s="20">
        <v>10</v>
      </c>
      <c r="AU39" s="20"/>
      <c r="AV39" s="20"/>
      <c r="AW39" s="20"/>
      <c r="AX39" s="86" t="s">
        <v>47</v>
      </c>
      <c r="AY39" s="87"/>
      <c r="AZ39" s="87"/>
      <c r="BA39" s="87"/>
      <c r="BB39" s="87"/>
      <c r="BC39" s="87"/>
      <c r="BD39" s="88"/>
    </row>
    <row r="40" spans="1:56" s="3" customFormat="1" ht="12" customHeight="1">
      <c r="A40" s="20">
        <v>19</v>
      </c>
      <c r="B40" s="86" t="s">
        <v>270</v>
      </c>
      <c r="C40" s="87"/>
      <c r="D40" s="88"/>
      <c r="E40" s="89" t="s">
        <v>137</v>
      </c>
      <c r="F40" s="90"/>
      <c r="G40" s="90"/>
      <c r="H40" s="90"/>
      <c r="I40" s="90"/>
      <c r="J40" s="90"/>
      <c r="K40" s="90"/>
      <c r="L40" s="90"/>
      <c r="M40" s="91"/>
      <c r="N40" s="20"/>
      <c r="O40" s="20"/>
      <c r="P40" s="20">
        <v>18</v>
      </c>
      <c r="Q40" s="20">
        <v>1</v>
      </c>
      <c r="R40" s="20"/>
      <c r="S40" s="86">
        <v>105</v>
      </c>
      <c r="T40" s="88"/>
      <c r="U40" s="86">
        <f t="shared" si="5"/>
        <v>105</v>
      </c>
      <c r="V40" s="88"/>
      <c r="W40" s="21">
        <f t="shared" si="12"/>
        <v>0</v>
      </c>
      <c r="X40" s="22">
        <f t="shared" si="13"/>
        <v>0</v>
      </c>
      <c r="Y40" s="22">
        <f t="shared" si="6"/>
        <v>0</v>
      </c>
      <c r="Z40" s="22">
        <f t="shared" si="14"/>
        <v>0</v>
      </c>
      <c r="AA40" s="22">
        <f t="shared" si="15"/>
        <v>0</v>
      </c>
      <c r="AB40" s="22">
        <f t="shared" si="7"/>
        <v>0</v>
      </c>
      <c r="AC40" s="20"/>
      <c r="AD40" s="22">
        <f t="shared" si="16"/>
        <v>0</v>
      </c>
      <c r="AE40" s="20"/>
      <c r="AF40" s="20"/>
      <c r="AG40" s="20"/>
      <c r="AH40" s="35">
        <f t="shared" si="8"/>
        <v>3.5</v>
      </c>
      <c r="AI40" s="22">
        <f t="shared" si="9"/>
        <v>105</v>
      </c>
      <c r="AJ40" s="22">
        <f t="shared" si="10"/>
        <v>16</v>
      </c>
      <c r="AK40" s="22">
        <v>6</v>
      </c>
      <c r="AL40" s="22">
        <v>10</v>
      </c>
      <c r="AM40" s="22">
        <f t="shared" si="17"/>
        <v>0</v>
      </c>
      <c r="AN40" s="20">
        <v>89</v>
      </c>
      <c r="AO40" s="22"/>
      <c r="AP40" s="20"/>
      <c r="AQ40" s="20"/>
      <c r="AR40" s="20"/>
      <c r="AS40" s="20"/>
      <c r="AT40" s="20">
        <v>10</v>
      </c>
      <c r="AU40" s="20"/>
      <c r="AV40" s="20"/>
      <c r="AW40" s="20"/>
      <c r="AX40" s="86" t="s">
        <v>56</v>
      </c>
      <c r="AY40" s="87"/>
      <c r="AZ40" s="87"/>
      <c r="BA40" s="87"/>
      <c r="BB40" s="87"/>
      <c r="BC40" s="87"/>
      <c r="BD40" s="88"/>
    </row>
    <row r="41" spans="1:56" s="3" customFormat="1" ht="12" customHeight="1">
      <c r="A41" s="20">
        <v>20</v>
      </c>
      <c r="B41" s="86" t="s">
        <v>322</v>
      </c>
      <c r="C41" s="87"/>
      <c r="D41" s="88"/>
      <c r="E41" s="89" t="s">
        <v>231</v>
      </c>
      <c r="F41" s="90"/>
      <c r="G41" s="90"/>
      <c r="H41" s="90"/>
      <c r="I41" s="90"/>
      <c r="J41" s="90"/>
      <c r="K41" s="90"/>
      <c r="L41" s="90"/>
      <c r="M41" s="91"/>
      <c r="N41" s="20"/>
      <c r="O41" s="20"/>
      <c r="P41" s="20"/>
      <c r="Q41" s="20"/>
      <c r="R41" s="20"/>
      <c r="S41" s="86"/>
      <c r="T41" s="88"/>
      <c r="U41" s="86">
        <f t="shared" si="5"/>
        <v>105</v>
      </c>
      <c r="V41" s="88"/>
      <c r="W41" s="21">
        <f t="shared" si="12"/>
        <v>0</v>
      </c>
      <c r="X41" s="22">
        <f t="shared" si="13"/>
        <v>0</v>
      </c>
      <c r="Y41" s="22">
        <f t="shared" si="6"/>
        <v>0</v>
      </c>
      <c r="Z41" s="22">
        <f t="shared" si="14"/>
        <v>0</v>
      </c>
      <c r="AA41" s="22">
        <f t="shared" si="15"/>
        <v>0</v>
      </c>
      <c r="AB41" s="22">
        <f t="shared" si="7"/>
        <v>0</v>
      </c>
      <c r="AC41" s="20"/>
      <c r="AD41" s="22">
        <f t="shared" si="16"/>
        <v>0</v>
      </c>
      <c r="AE41" s="20"/>
      <c r="AF41" s="20"/>
      <c r="AG41" s="20"/>
      <c r="AH41" s="35">
        <f t="shared" si="8"/>
        <v>3.5</v>
      </c>
      <c r="AI41" s="22">
        <f t="shared" si="9"/>
        <v>105</v>
      </c>
      <c r="AJ41" s="22">
        <f t="shared" si="10"/>
        <v>16</v>
      </c>
      <c r="AK41" s="22">
        <v>6</v>
      </c>
      <c r="AL41" s="22">
        <v>10</v>
      </c>
      <c r="AM41" s="22">
        <f t="shared" si="17"/>
        <v>0</v>
      </c>
      <c r="AN41" s="20">
        <v>89</v>
      </c>
      <c r="AO41" s="22"/>
      <c r="AP41" s="20"/>
      <c r="AQ41" s="20"/>
      <c r="AR41" s="20"/>
      <c r="AS41" s="20"/>
      <c r="AT41" s="20">
        <v>10</v>
      </c>
      <c r="AU41" s="20"/>
      <c r="AV41" s="20"/>
      <c r="AW41" s="20"/>
      <c r="AX41" s="86" t="s">
        <v>47</v>
      </c>
      <c r="AY41" s="87"/>
      <c r="AZ41" s="87"/>
      <c r="BA41" s="87"/>
      <c r="BB41" s="87"/>
      <c r="BC41" s="87"/>
      <c r="BD41" s="88"/>
    </row>
    <row r="42" spans="1:56" ht="12" customHeight="1">
      <c r="A42" s="9"/>
      <c r="B42" s="101"/>
      <c r="C42" s="102"/>
      <c r="D42" s="103"/>
      <c r="E42" s="101" t="s">
        <v>26</v>
      </c>
      <c r="F42" s="102"/>
      <c r="G42" s="102"/>
      <c r="H42" s="102"/>
      <c r="I42" s="102"/>
      <c r="J42" s="102"/>
      <c r="K42" s="102"/>
      <c r="L42" s="102"/>
      <c r="M42" s="103"/>
      <c r="N42" s="9"/>
      <c r="O42" s="9"/>
      <c r="P42" s="9"/>
      <c r="Q42" s="9"/>
      <c r="R42" s="9"/>
      <c r="S42" s="99"/>
      <c r="T42" s="100"/>
      <c r="U42" s="104">
        <v>1125</v>
      </c>
      <c r="V42" s="105"/>
      <c r="W42" s="78">
        <f>SUM(W19:W26,W30)</f>
        <v>21</v>
      </c>
      <c r="X42" s="47">
        <v>630</v>
      </c>
      <c r="Y42" s="47">
        <v>116</v>
      </c>
      <c r="Z42" s="47">
        <v>66</v>
      </c>
      <c r="AA42" s="47">
        <f aca="true" t="shared" si="18" ref="AA42:AG42">SUM(AA19:AA26,AA30)</f>
        <v>50</v>
      </c>
      <c r="AB42" s="47">
        <f t="shared" si="18"/>
        <v>0</v>
      </c>
      <c r="AC42" s="47">
        <f t="shared" si="18"/>
        <v>514</v>
      </c>
      <c r="AD42" s="47">
        <f t="shared" si="18"/>
        <v>0</v>
      </c>
      <c r="AE42" s="47">
        <f t="shared" si="18"/>
        <v>0</v>
      </c>
      <c r="AF42" s="47">
        <f t="shared" si="18"/>
        <v>0</v>
      </c>
      <c r="AG42" s="47">
        <f t="shared" si="18"/>
        <v>0</v>
      </c>
      <c r="AH42" s="85">
        <f>SUM(AH19:AH24,AH32:AH34)</f>
        <v>16.5</v>
      </c>
      <c r="AI42" s="47">
        <f>SUM(AI19:AI24,AI32:AI34)</f>
        <v>495</v>
      </c>
      <c r="AJ42" s="47">
        <f>SUM(AJ19:AJ24,AJ32:AJ34)</f>
        <v>70</v>
      </c>
      <c r="AK42" s="47">
        <f>SUM(AK19:AK24,AK32:AK34)</f>
        <v>24</v>
      </c>
      <c r="AL42" s="47">
        <f>SUM(AL19:AL24,AL32:AL34)</f>
        <v>46</v>
      </c>
      <c r="AM42" s="47">
        <f>SUM(AM21:AM24,AM32:AM34)</f>
        <v>0</v>
      </c>
      <c r="AN42" s="47">
        <f>SUM(AN19:AN24,AN32:AN34)</f>
        <v>425</v>
      </c>
      <c r="AO42" s="47">
        <f>SUM(AO19:AO26,AO33:AO35)</f>
        <v>0</v>
      </c>
      <c r="AP42" s="47">
        <f>SUM(AP19:AP26,AP33:AP35)</f>
        <v>0</v>
      </c>
      <c r="AQ42" s="47">
        <f>SUM(AQ19:AQ26,AQ33:AQ35)</f>
        <v>0</v>
      </c>
      <c r="AR42" s="47">
        <f>SUM(AR19:AR26,AR33:AR35)</f>
        <v>0</v>
      </c>
      <c r="AS42" s="10" t="s">
        <v>316</v>
      </c>
      <c r="AT42" s="10" t="s">
        <v>177</v>
      </c>
      <c r="AU42" s="9"/>
      <c r="AV42" s="9"/>
      <c r="AW42" s="9"/>
      <c r="AX42" s="101"/>
      <c r="AY42" s="102"/>
      <c r="AZ42" s="102"/>
      <c r="BA42" s="102"/>
      <c r="BB42" s="102"/>
      <c r="BC42" s="102"/>
      <c r="BD42" s="103"/>
    </row>
    <row r="43" spans="1:56" ht="12" customHeight="1">
      <c r="A43" s="29"/>
      <c r="B43" s="30" t="s">
        <v>87</v>
      </c>
      <c r="C43" s="29"/>
      <c r="D43" s="29"/>
      <c r="E43" s="11"/>
      <c r="F43" s="11"/>
      <c r="G43" s="11"/>
      <c r="H43" s="11"/>
      <c r="I43" s="11"/>
      <c r="J43" s="11"/>
      <c r="K43" s="11"/>
      <c r="L43" s="11"/>
      <c r="M43" s="11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1"/>
      <c r="Y43" s="29"/>
      <c r="Z43" s="29"/>
      <c r="AA43" s="29"/>
      <c r="AB43" s="29"/>
      <c r="AC43" s="29"/>
      <c r="AD43" s="29"/>
      <c r="AE43" s="30" t="s">
        <v>143</v>
      </c>
      <c r="AF43" s="29"/>
      <c r="AG43" s="29"/>
      <c r="AH43" s="32"/>
      <c r="AI43" s="32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33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ht="12" customHeight="1">
      <c r="A44" s="29"/>
      <c r="B44" s="94" t="s">
        <v>88</v>
      </c>
      <c r="C44" s="92" t="s">
        <v>89</v>
      </c>
      <c r="D44" s="92"/>
      <c r="E44" s="92"/>
      <c r="F44" s="92"/>
      <c r="G44" s="92"/>
      <c r="H44" s="92"/>
      <c r="I44" s="92" t="s">
        <v>90</v>
      </c>
      <c r="J44" s="92"/>
      <c r="K44" s="93" t="s">
        <v>91</v>
      </c>
      <c r="L44" s="93"/>
      <c r="M44" s="93" t="s">
        <v>92</v>
      </c>
      <c r="N44" s="93"/>
      <c r="O44" s="93"/>
      <c r="P44" s="93" t="s">
        <v>93</v>
      </c>
      <c r="Q44" s="93"/>
      <c r="R44" s="93" t="s">
        <v>94</v>
      </c>
      <c r="S44" s="93"/>
      <c r="T44" s="93"/>
      <c r="U44" s="93"/>
      <c r="V44" s="29"/>
      <c r="W44" s="31"/>
      <c r="X44" s="31"/>
      <c r="Y44" s="29"/>
      <c r="Z44" s="29"/>
      <c r="AA44" s="29"/>
      <c r="AB44" s="29"/>
      <c r="AC44" s="29"/>
      <c r="AD44" s="29"/>
      <c r="AE44" s="94" t="s">
        <v>88</v>
      </c>
      <c r="AF44" s="92" t="s">
        <v>95</v>
      </c>
      <c r="AG44" s="92"/>
      <c r="AH44" s="92"/>
      <c r="AI44" s="92"/>
      <c r="AJ44" s="92"/>
      <c r="AK44" s="92"/>
      <c r="AL44" s="92"/>
      <c r="AM44" s="92"/>
      <c r="AN44" s="92"/>
      <c r="AO44" s="92" t="s">
        <v>90</v>
      </c>
      <c r="AP44" s="92"/>
      <c r="AQ44" s="93" t="s">
        <v>92</v>
      </c>
      <c r="AR44" s="93"/>
      <c r="AS44" s="93"/>
      <c r="AT44" s="33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6" ht="12" customHeight="1">
      <c r="A45" s="29"/>
      <c r="B45" s="94"/>
      <c r="C45" s="92"/>
      <c r="D45" s="92"/>
      <c r="E45" s="92"/>
      <c r="F45" s="92"/>
      <c r="G45" s="92"/>
      <c r="H45" s="92"/>
      <c r="I45" s="92"/>
      <c r="J45" s="92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29"/>
      <c r="W45" s="31"/>
      <c r="X45" s="31"/>
      <c r="Y45" s="29"/>
      <c r="Z45" s="29"/>
      <c r="AA45" s="29"/>
      <c r="AB45" s="29"/>
      <c r="AC45" s="29"/>
      <c r="AD45" s="29"/>
      <c r="AE45" s="94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3"/>
      <c r="AR45" s="93"/>
      <c r="AS45" s="93"/>
      <c r="AT45" s="33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 ht="12" customHeight="1">
      <c r="A46" s="29"/>
      <c r="B46" s="34">
        <v>1</v>
      </c>
      <c r="C46" s="98"/>
      <c r="D46" s="98"/>
      <c r="E46" s="98"/>
      <c r="F46" s="98"/>
      <c r="G46" s="98"/>
      <c r="H46" s="98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29"/>
      <c r="W46" s="31"/>
      <c r="X46" s="31"/>
      <c r="Y46" s="29"/>
      <c r="Z46" s="29"/>
      <c r="AA46" s="29"/>
      <c r="AB46" s="29"/>
      <c r="AC46" s="29"/>
      <c r="AD46" s="29"/>
      <c r="AE46" s="34">
        <v>1</v>
      </c>
      <c r="AF46" s="92" t="s">
        <v>46</v>
      </c>
      <c r="AG46" s="92"/>
      <c r="AH46" s="92"/>
      <c r="AI46" s="92"/>
      <c r="AJ46" s="92"/>
      <c r="AK46" s="92"/>
      <c r="AL46" s="92"/>
      <c r="AM46" s="92"/>
      <c r="AN46" s="92"/>
      <c r="AO46" s="92">
        <v>8</v>
      </c>
      <c r="AP46" s="92"/>
      <c r="AQ46" s="92">
        <v>3.5</v>
      </c>
      <c r="AR46" s="92"/>
      <c r="AS46" s="92"/>
      <c r="AT46" s="33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56" ht="12" customHeight="1">
      <c r="A47" s="29"/>
      <c r="B47" s="34"/>
      <c r="C47" s="95"/>
      <c r="D47" s="96"/>
      <c r="E47" s="96"/>
      <c r="F47" s="96"/>
      <c r="G47" s="96"/>
      <c r="H47" s="97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29"/>
      <c r="W47" s="31"/>
      <c r="X47" s="31"/>
      <c r="Y47" s="29"/>
      <c r="Z47" s="29"/>
      <c r="AA47" s="29"/>
      <c r="AB47" s="29"/>
      <c r="AC47" s="29"/>
      <c r="AD47" s="29"/>
      <c r="AE47" s="34">
        <v>2</v>
      </c>
      <c r="AF47" s="92" t="s">
        <v>48</v>
      </c>
      <c r="AG47" s="92"/>
      <c r="AH47" s="92"/>
      <c r="AI47" s="92"/>
      <c r="AJ47" s="92"/>
      <c r="AK47" s="92"/>
      <c r="AL47" s="92"/>
      <c r="AM47" s="92"/>
      <c r="AN47" s="92"/>
      <c r="AO47" s="92">
        <v>8</v>
      </c>
      <c r="AP47" s="92"/>
      <c r="AQ47" s="92">
        <v>3.5</v>
      </c>
      <c r="AR47" s="92"/>
      <c r="AS47" s="92"/>
      <c r="AT47" s="33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1:56" ht="12" customHeight="1">
      <c r="A48" s="29"/>
      <c r="B48" s="29"/>
      <c r="C48" s="11"/>
      <c r="D48" s="29"/>
      <c r="E48" s="11"/>
      <c r="F48" s="11"/>
      <c r="G48" s="11"/>
      <c r="H48" s="11"/>
      <c r="I48" s="11"/>
      <c r="J48" s="11"/>
      <c r="K48" s="11"/>
      <c r="L48" s="11"/>
      <c r="M48" s="11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1"/>
      <c r="Y48" s="29"/>
      <c r="Z48" s="29"/>
      <c r="AA48" s="29"/>
      <c r="AB48" s="29"/>
      <c r="AC48" s="29"/>
      <c r="AD48" s="29"/>
      <c r="AE48" s="34">
        <v>3</v>
      </c>
      <c r="AF48" s="92" t="s">
        <v>39</v>
      </c>
      <c r="AG48" s="92"/>
      <c r="AH48" s="92"/>
      <c r="AI48" s="92"/>
      <c r="AJ48" s="92"/>
      <c r="AK48" s="92"/>
      <c r="AL48" s="92"/>
      <c r="AM48" s="92"/>
      <c r="AN48" s="92"/>
      <c r="AO48" s="92">
        <v>8</v>
      </c>
      <c r="AP48" s="92"/>
      <c r="AQ48" s="92">
        <v>3.5</v>
      </c>
      <c r="AR48" s="92"/>
      <c r="AS48" s="92"/>
      <c r="AT48" s="33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1:56" ht="8.25" customHeight="1">
      <c r="A49" s="29"/>
      <c r="B49" s="29"/>
      <c r="C49" s="29"/>
      <c r="D49" s="29"/>
      <c r="E49" s="11"/>
      <c r="F49" s="11"/>
      <c r="G49" s="11"/>
      <c r="H49" s="11"/>
      <c r="I49" s="11"/>
      <c r="J49" s="11"/>
      <c r="K49" s="11"/>
      <c r="L49" s="11"/>
      <c r="M49" s="11"/>
      <c r="N49" s="29"/>
      <c r="O49" s="29"/>
      <c r="P49" s="29"/>
      <c r="Q49" s="29"/>
      <c r="R49" s="29"/>
      <c r="S49" s="29"/>
      <c r="T49" s="29"/>
      <c r="U49" s="29"/>
      <c r="V49" s="29"/>
      <c r="W49" s="31"/>
      <c r="X49" s="31"/>
      <c r="Y49" s="29"/>
      <c r="Z49" s="29"/>
      <c r="AA49" s="29"/>
      <c r="AB49" s="29"/>
      <c r="AC49" s="29"/>
      <c r="AD49" s="29"/>
      <c r="AE49" s="29"/>
      <c r="AF49" s="29"/>
      <c r="AG49" s="29"/>
      <c r="AH49" s="32"/>
      <c r="AI49" s="32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33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5" s="13" customFormat="1" ht="12.75" customHeight="1">
      <c r="A50" s="11"/>
      <c r="B50" s="11"/>
      <c r="C50" s="11"/>
      <c r="D50" s="11"/>
      <c r="E50" s="11" t="s">
        <v>41</v>
      </c>
      <c r="F50" s="11"/>
      <c r="G50" s="11"/>
      <c r="H50" s="11"/>
      <c r="I50" s="11"/>
      <c r="J50" s="11"/>
      <c r="K50" s="11"/>
      <c r="L50" s="11"/>
      <c r="M50" s="11"/>
      <c r="N50" s="12" t="s">
        <v>317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1"/>
      <c r="AX50" s="11"/>
      <c r="AY50" s="12"/>
      <c r="AZ50" s="12"/>
      <c r="BA50" s="12"/>
      <c r="BB50" s="12"/>
      <c r="BC50" s="12"/>
    </row>
    <row r="51" spans="1:55" s="1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 t="s">
        <v>318</v>
      </c>
      <c r="O51" s="36"/>
      <c r="P51" s="36"/>
      <c r="Q51" s="36"/>
      <c r="R51" s="36"/>
      <c r="S51" s="36"/>
      <c r="T51" s="36"/>
      <c r="U51" s="36"/>
      <c r="V51" s="36"/>
      <c r="W51" s="12"/>
      <c r="X51" s="12"/>
      <c r="Y51" s="12"/>
      <c r="Z51" s="12"/>
      <c r="AA51" s="12"/>
      <c r="AB51" s="12"/>
      <c r="AC51" s="12"/>
      <c r="AD51" s="12"/>
      <c r="AE51" s="12"/>
      <c r="AF51" s="12" t="s">
        <v>236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36" t="s">
        <v>237</v>
      </c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ht="12.75" customHeight="1">
      <c r="A53" s="12"/>
      <c r="B53" s="12"/>
      <c r="C53" s="12"/>
      <c r="D53" s="12"/>
      <c r="E53" s="23"/>
      <c r="F53" s="23"/>
      <c r="G53" s="23"/>
      <c r="H53" s="23"/>
      <c r="I53" s="23"/>
      <c r="J53" s="23"/>
      <c r="K53" s="23"/>
      <c r="L53" s="23"/>
      <c r="M53" s="2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s="13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24" t="s">
        <v>43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2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</row>
    <row r="55" spans="1:5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</sheetData>
  <sheetProtection formatCells="0" autoFilter="0"/>
  <mergeCells count="194">
    <mergeCell ref="AX38:BD38"/>
    <mergeCell ref="AX41:BD41"/>
    <mergeCell ref="AH15:AH17"/>
    <mergeCell ref="AS14:AV16"/>
    <mergeCell ref="AP15:AR16"/>
    <mergeCell ref="AO15:AO17"/>
    <mergeCell ref="AX42:BD42"/>
    <mergeCell ref="AX35:BD35"/>
    <mergeCell ref="AX36:BD36"/>
    <mergeCell ref="AX37:BD37"/>
    <mergeCell ref="AX39:BD39"/>
    <mergeCell ref="AX40:BD40"/>
    <mergeCell ref="S33:T33"/>
    <mergeCell ref="U37:V37"/>
    <mergeCell ref="U36:V36"/>
    <mergeCell ref="U34:V34"/>
    <mergeCell ref="U24:V24"/>
    <mergeCell ref="S24:T24"/>
    <mergeCell ref="B21:D21"/>
    <mergeCell ref="E19:M19"/>
    <mergeCell ref="A18:BD18"/>
    <mergeCell ref="E20:M20"/>
    <mergeCell ref="U20:V20"/>
    <mergeCell ref="AX22:BD22"/>
    <mergeCell ref="AX29:BD29"/>
    <mergeCell ref="W15:W17"/>
    <mergeCell ref="Y15:AB15"/>
    <mergeCell ref="X15:X17"/>
    <mergeCell ref="Z16:AB16"/>
    <mergeCell ref="U23:V23"/>
    <mergeCell ref="AX23:BD23"/>
    <mergeCell ref="AX26:BD26"/>
    <mergeCell ref="AW14:AW17"/>
    <mergeCell ref="AJ15:AM15"/>
    <mergeCell ref="AX24:BD24"/>
    <mergeCell ref="B23:D23"/>
    <mergeCell ref="B24:D24"/>
    <mergeCell ref="U22:V22"/>
    <mergeCell ref="AX21:BD21"/>
    <mergeCell ref="AX8:BA8"/>
    <mergeCell ref="AJ8:AN8"/>
    <mergeCell ref="AO8:AR8"/>
    <mergeCell ref="AS8:AW8"/>
    <mergeCell ref="AX14:BD17"/>
    <mergeCell ref="AX20:BD20"/>
    <mergeCell ref="AH14:AR14"/>
    <mergeCell ref="AF8:AI8"/>
    <mergeCell ref="AN15:AN17"/>
    <mergeCell ref="AK16:AM16"/>
    <mergeCell ref="AI15:AI17"/>
    <mergeCell ref="AJ16:AJ17"/>
    <mergeCell ref="W14:AG14"/>
    <mergeCell ref="AE15:AG16"/>
    <mergeCell ref="AD15:AD17"/>
    <mergeCell ref="AC15:AC17"/>
    <mergeCell ref="Y16:Y17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B22:D22"/>
    <mergeCell ref="E22:M22"/>
    <mergeCell ref="S22:T22"/>
    <mergeCell ref="B14:D17"/>
    <mergeCell ref="B19:D19"/>
    <mergeCell ref="E14:M17"/>
    <mergeCell ref="N14:O16"/>
    <mergeCell ref="P14:P17"/>
    <mergeCell ref="S20:T20"/>
    <mergeCell ref="A14:A17"/>
    <mergeCell ref="Q14:R16"/>
    <mergeCell ref="U17:V17"/>
    <mergeCell ref="S14:V16"/>
    <mergeCell ref="S17:T17"/>
    <mergeCell ref="B20:D20"/>
    <mergeCell ref="E35:M35"/>
    <mergeCell ref="E39:M39"/>
    <mergeCell ref="U35:V35"/>
    <mergeCell ref="B38:D38"/>
    <mergeCell ref="E38:M38"/>
    <mergeCell ref="S38:T38"/>
    <mergeCell ref="U38:V38"/>
    <mergeCell ref="B39:D39"/>
    <mergeCell ref="E36:M36"/>
    <mergeCell ref="S36:T36"/>
    <mergeCell ref="B37:D37"/>
    <mergeCell ref="S32:T32"/>
    <mergeCell ref="E37:M37"/>
    <mergeCell ref="S37:T37"/>
    <mergeCell ref="E32:M32"/>
    <mergeCell ref="S34:T34"/>
    <mergeCell ref="B34:D34"/>
    <mergeCell ref="E34:M34"/>
    <mergeCell ref="B36:D36"/>
    <mergeCell ref="B35:D35"/>
    <mergeCell ref="B40:D40"/>
    <mergeCell ref="E40:M40"/>
    <mergeCell ref="S40:T40"/>
    <mergeCell ref="B41:D41"/>
    <mergeCell ref="E41:M41"/>
    <mergeCell ref="S41:T41"/>
    <mergeCell ref="K44:L45"/>
    <mergeCell ref="S42:T42"/>
    <mergeCell ref="B42:D42"/>
    <mergeCell ref="U42:V42"/>
    <mergeCell ref="E42:M42"/>
    <mergeCell ref="M44:O45"/>
    <mergeCell ref="B44:B45"/>
    <mergeCell ref="C44:H45"/>
    <mergeCell ref="I44:J45"/>
    <mergeCell ref="P44:Q45"/>
    <mergeCell ref="C46:H46"/>
    <mergeCell ref="I46:J46"/>
    <mergeCell ref="K46:L46"/>
    <mergeCell ref="M46:O46"/>
    <mergeCell ref="P46:Q46"/>
    <mergeCell ref="AO48:AP48"/>
    <mergeCell ref="AO46:AP46"/>
    <mergeCell ref="AQ48:AS48"/>
    <mergeCell ref="AF47:AN47"/>
    <mergeCell ref="AQ47:AS47"/>
    <mergeCell ref="AO47:AP47"/>
    <mergeCell ref="AF48:AN48"/>
    <mergeCell ref="C47:H47"/>
    <mergeCell ref="I47:J47"/>
    <mergeCell ref="K47:L47"/>
    <mergeCell ref="M47:O47"/>
    <mergeCell ref="P47:Q47"/>
    <mergeCell ref="R47:U47"/>
    <mergeCell ref="R44:U45"/>
    <mergeCell ref="AQ44:AS45"/>
    <mergeCell ref="U30:V30"/>
    <mergeCell ref="U29:V29"/>
    <mergeCell ref="AX32:BD32"/>
    <mergeCell ref="AQ46:AS46"/>
    <mergeCell ref="AF46:AN46"/>
    <mergeCell ref="AE44:AE45"/>
    <mergeCell ref="R46:U46"/>
    <mergeCell ref="AX33:BD33"/>
    <mergeCell ref="U31:V31"/>
    <mergeCell ref="AX25:BD25"/>
    <mergeCell ref="U33:V33"/>
    <mergeCell ref="AO44:AP45"/>
    <mergeCell ref="AF44:AN45"/>
    <mergeCell ref="A27:BD27"/>
    <mergeCell ref="B28:D28"/>
    <mergeCell ref="AX28:BD28"/>
    <mergeCell ref="AX30:BD30"/>
    <mergeCell ref="S35:T35"/>
    <mergeCell ref="U32:V32"/>
    <mergeCell ref="AX34:BD34"/>
    <mergeCell ref="E28:M28"/>
    <mergeCell ref="E29:M29"/>
    <mergeCell ref="S29:T29"/>
    <mergeCell ref="E30:M30"/>
    <mergeCell ref="S30:T30"/>
    <mergeCell ref="E31:M31"/>
    <mergeCell ref="AX31:BD31"/>
    <mergeCell ref="S23:T23"/>
    <mergeCell ref="E24:M24"/>
    <mergeCell ref="U41:V41"/>
    <mergeCell ref="AX19:BD19"/>
    <mergeCell ref="S28:T28"/>
    <mergeCell ref="U40:V40"/>
    <mergeCell ref="S39:T39"/>
    <mergeCell ref="U39:V39"/>
    <mergeCell ref="S19:T19"/>
    <mergeCell ref="U19:V19"/>
    <mergeCell ref="E33:M33"/>
    <mergeCell ref="B31:D31"/>
    <mergeCell ref="B33:D33"/>
    <mergeCell ref="U26:V26"/>
    <mergeCell ref="S21:T21"/>
    <mergeCell ref="U21:V21"/>
    <mergeCell ref="E26:M26"/>
    <mergeCell ref="S26:T26"/>
    <mergeCell ref="E21:M21"/>
    <mergeCell ref="E23:M23"/>
    <mergeCell ref="B25:D25"/>
    <mergeCell ref="E25:M25"/>
    <mergeCell ref="S25:T25"/>
    <mergeCell ref="U25:V25"/>
    <mergeCell ref="B32:D32"/>
    <mergeCell ref="B26:D26"/>
    <mergeCell ref="B29:D29"/>
    <mergeCell ref="U28:V28"/>
    <mergeCell ref="B30:D30"/>
    <mergeCell ref="S31:T31"/>
  </mergeCells>
  <conditionalFormatting sqref="U42 W42:AX42 S28:T41 N28:R42 W28:AW41 N19:T26 W19:AW26">
    <cfRule type="cellIs" priority="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"/>
  <sheetViews>
    <sheetView tabSelected="1" zoomScalePageLayoutView="0" workbookViewId="0" topLeftCell="A1">
      <selection activeCell="Q39" sqref="Q39"/>
    </sheetView>
  </sheetViews>
  <sheetFormatPr defaultColWidth="9.140625" defaultRowHeight="12.75"/>
  <cols>
    <col min="1" max="1" width="2.7109375" style="1" customWidth="1"/>
    <col min="2" max="3" width="3.28125" style="1" customWidth="1"/>
    <col min="4" max="4" width="3.57421875" style="1" customWidth="1"/>
    <col min="5" max="23" width="3.28125" style="1" customWidth="1"/>
    <col min="24" max="24" width="4.140625" style="1" customWidth="1"/>
    <col min="25" max="56" width="3.28125" style="1" customWidth="1"/>
    <col min="57" max="16384" width="9.140625" style="1" customWidth="1"/>
  </cols>
  <sheetData>
    <row r="1" spans="1:56" ht="17.25" customHeight="1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ht="16.5" customHeight="1">
      <c r="A2" s="135" t="s">
        <v>216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29" ht="12.75">
      <c r="B3" s="4" t="s">
        <v>23</v>
      </c>
      <c r="T3" s="1" t="s">
        <v>21</v>
      </c>
      <c r="Z3" s="2" t="s">
        <v>138</v>
      </c>
      <c r="AA3" s="3"/>
      <c r="AB3" s="3"/>
      <c r="AC3" s="3"/>
    </row>
    <row r="4" spans="2:29" ht="12.75">
      <c r="B4" s="1" t="s">
        <v>24</v>
      </c>
      <c r="T4" s="1" t="s">
        <v>174</v>
      </c>
      <c r="Z4" s="3" t="s">
        <v>139</v>
      </c>
      <c r="AA4" s="3"/>
      <c r="AB4" s="3"/>
      <c r="AC4" s="3"/>
    </row>
    <row r="5" spans="2:26" ht="12.75">
      <c r="B5" s="1" t="s">
        <v>25</v>
      </c>
      <c r="T5" s="1" t="s">
        <v>22</v>
      </c>
      <c r="Z5" s="1" t="s">
        <v>287</v>
      </c>
    </row>
    <row r="6" spans="18:26" ht="12.75">
      <c r="R6" s="4"/>
      <c r="S6" s="4"/>
      <c r="T6" s="1" t="s">
        <v>96</v>
      </c>
      <c r="U6" s="4"/>
      <c r="V6" s="4"/>
      <c r="Z6" s="1" t="s">
        <v>145</v>
      </c>
    </row>
    <row r="7" spans="18:22" ht="5.25" customHeight="1">
      <c r="R7" s="4"/>
      <c r="S7" s="4"/>
      <c r="T7" s="4"/>
      <c r="U7" s="4"/>
      <c r="V7" s="4"/>
    </row>
    <row r="8" spans="1:54" ht="12.75">
      <c r="A8" s="136" t="s">
        <v>73</v>
      </c>
      <c r="B8" s="120" t="s">
        <v>74</v>
      </c>
      <c r="C8" s="121"/>
      <c r="D8" s="121"/>
      <c r="E8" s="122"/>
      <c r="F8" s="120" t="s">
        <v>75</v>
      </c>
      <c r="G8" s="121"/>
      <c r="H8" s="121"/>
      <c r="I8" s="122"/>
      <c r="J8" s="120" t="s">
        <v>76</v>
      </c>
      <c r="K8" s="121"/>
      <c r="L8" s="121"/>
      <c r="M8" s="121"/>
      <c r="N8" s="122"/>
      <c r="O8" s="120" t="s">
        <v>77</v>
      </c>
      <c r="P8" s="121"/>
      <c r="Q8" s="121"/>
      <c r="R8" s="122"/>
      <c r="S8" s="120" t="s">
        <v>78</v>
      </c>
      <c r="T8" s="121"/>
      <c r="U8" s="121"/>
      <c r="V8" s="121"/>
      <c r="W8" s="122"/>
      <c r="X8" s="120" t="s">
        <v>79</v>
      </c>
      <c r="Y8" s="121"/>
      <c r="Z8" s="121"/>
      <c r="AA8" s="122"/>
      <c r="AB8" s="120" t="s">
        <v>80</v>
      </c>
      <c r="AC8" s="121"/>
      <c r="AD8" s="121"/>
      <c r="AE8" s="122"/>
      <c r="AF8" s="120" t="s">
        <v>81</v>
      </c>
      <c r="AG8" s="121"/>
      <c r="AH8" s="121"/>
      <c r="AI8" s="122"/>
      <c r="AJ8" s="120" t="s">
        <v>82</v>
      </c>
      <c r="AK8" s="121"/>
      <c r="AL8" s="121"/>
      <c r="AM8" s="121"/>
      <c r="AN8" s="122"/>
      <c r="AO8" s="120" t="s">
        <v>83</v>
      </c>
      <c r="AP8" s="121"/>
      <c r="AQ8" s="121"/>
      <c r="AR8" s="122"/>
      <c r="AS8" s="120" t="s">
        <v>84</v>
      </c>
      <c r="AT8" s="121"/>
      <c r="AU8" s="121"/>
      <c r="AV8" s="121"/>
      <c r="AW8" s="122"/>
      <c r="AX8" s="120" t="s">
        <v>85</v>
      </c>
      <c r="AY8" s="121"/>
      <c r="AZ8" s="121"/>
      <c r="BA8" s="122"/>
      <c r="BB8" s="39"/>
    </row>
    <row r="9" spans="1:54" ht="12.75">
      <c r="A9" s="13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97</v>
      </c>
      <c r="B10" s="26"/>
      <c r="C10" s="26" t="s">
        <v>98</v>
      </c>
      <c r="D10" s="26" t="s">
        <v>98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 t="s">
        <v>98</v>
      </c>
      <c r="R10" s="26" t="s">
        <v>98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 t="s">
        <v>98</v>
      </c>
      <c r="AF10" s="26" t="s">
        <v>98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7"/>
      <c r="BB10" s="40"/>
    </row>
    <row r="11" spans="1:54" ht="13.5" customHeight="1">
      <c r="A11" s="27"/>
      <c r="B11" s="27" t="s">
        <v>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3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342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ht="4.5" customHeight="1"/>
    <row r="14" spans="1:56" ht="12.75" customHeight="1">
      <c r="A14" s="106" t="s">
        <v>19</v>
      </c>
      <c r="B14" s="123" t="s">
        <v>238</v>
      </c>
      <c r="C14" s="124"/>
      <c r="D14" s="125"/>
      <c r="E14" s="109" t="s">
        <v>241</v>
      </c>
      <c r="F14" s="110"/>
      <c r="G14" s="110"/>
      <c r="H14" s="110"/>
      <c r="I14" s="110"/>
      <c r="J14" s="110"/>
      <c r="K14" s="110"/>
      <c r="L14" s="110"/>
      <c r="M14" s="111"/>
      <c r="N14" s="93" t="s">
        <v>0</v>
      </c>
      <c r="O14" s="93"/>
      <c r="P14" s="106" t="s">
        <v>3</v>
      </c>
      <c r="Q14" s="93" t="s">
        <v>4</v>
      </c>
      <c r="R14" s="93"/>
      <c r="S14" s="109" t="s">
        <v>67</v>
      </c>
      <c r="T14" s="110"/>
      <c r="U14" s="110"/>
      <c r="V14" s="111"/>
      <c r="W14" s="93" t="s">
        <v>239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 t="s">
        <v>240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157" t="s">
        <v>72</v>
      </c>
      <c r="AT14" s="157"/>
      <c r="AU14" s="157"/>
      <c r="AV14" s="157"/>
      <c r="AW14" s="106" t="s">
        <v>17</v>
      </c>
      <c r="AX14" s="109" t="s">
        <v>18</v>
      </c>
      <c r="AY14" s="110"/>
      <c r="AZ14" s="110"/>
      <c r="BA14" s="110"/>
      <c r="BB14" s="110"/>
      <c r="BC14" s="110"/>
      <c r="BD14" s="111"/>
    </row>
    <row r="15" spans="1:56" ht="12.75" customHeight="1">
      <c r="A15" s="106"/>
      <c r="B15" s="126"/>
      <c r="C15" s="127"/>
      <c r="D15" s="128"/>
      <c r="E15" s="112"/>
      <c r="F15" s="113"/>
      <c r="G15" s="113"/>
      <c r="H15" s="113"/>
      <c r="I15" s="113"/>
      <c r="J15" s="113"/>
      <c r="K15" s="113"/>
      <c r="L15" s="113"/>
      <c r="M15" s="114"/>
      <c r="N15" s="93"/>
      <c r="O15" s="93"/>
      <c r="P15" s="106"/>
      <c r="Q15" s="93"/>
      <c r="R15" s="93"/>
      <c r="S15" s="112"/>
      <c r="T15" s="113"/>
      <c r="U15" s="113"/>
      <c r="V15" s="114"/>
      <c r="W15" s="132" t="s">
        <v>7</v>
      </c>
      <c r="X15" s="132" t="s">
        <v>70</v>
      </c>
      <c r="Y15" s="148" t="s">
        <v>71</v>
      </c>
      <c r="Z15" s="149"/>
      <c r="AA15" s="149"/>
      <c r="AB15" s="150"/>
      <c r="AC15" s="132" t="s">
        <v>13</v>
      </c>
      <c r="AD15" s="132" t="s">
        <v>66</v>
      </c>
      <c r="AE15" s="139" t="s">
        <v>9</v>
      </c>
      <c r="AF15" s="140"/>
      <c r="AG15" s="141"/>
      <c r="AH15" s="132" t="s">
        <v>7</v>
      </c>
      <c r="AI15" s="132" t="s">
        <v>70</v>
      </c>
      <c r="AJ15" s="148" t="s">
        <v>71</v>
      </c>
      <c r="AK15" s="149"/>
      <c r="AL15" s="149"/>
      <c r="AM15" s="150"/>
      <c r="AN15" s="132" t="s">
        <v>13</v>
      </c>
      <c r="AO15" s="132" t="s">
        <v>66</v>
      </c>
      <c r="AP15" s="139" t="s">
        <v>9</v>
      </c>
      <c r="AQ15" s="140"/>
      <c r="AR15" s="141"/>
      <c r="AS15" s="157"/>
      <c r="AT15" s="157"/>
      <c r="AU15" s="157"/>
      <c r="AV15" s="157"/>
      <c r="AW15" s="106"/>
      <c r="AX15" s="112"/>
      <c r="AY15" s="113"/>
      <c r="AZ15" s="113"/>
      <c r="BA15" s="113"/>
      <c r="BB15" s="113"/>
      <c r="BC15" s="113"/>
      <c r="BD15" s="114"/>
    </row>
    <row r="16" spans="1:56" ht="12.75" customHeight="1">
      <c r="A16" s="106"/>
      <c r="B16" s="126"/>
      <c r="C16" s="127"/>
      <c r="D16" s="128"/>
      <c r="E16" s="112"/>
      <c r="F16" s="113"/>
      <c r="G16" s="113"/>
      <c r="H16" s="113"/>
      <c r="I16" s="113"/>
      <c r="J16" s="113"/>
      <c r="K16" s="113"/>
      <c r="L16" s="113"/>
      <c r="M16" s="114"/>
      <c r="N16" s="93"/>
      <c r="O16" s="93"/>
      <c r="P16" s="106"/>
      <c r="Q16" s="93"/>
      <c r="R16" s="93"/>
      <c r="S16" s="115"/>
      <c r="T16" s="116"/>
      <c r="U16" s="116"/>
      <c r="V16" s="117"/>
      <c r="W16" s="133"/>
      <c r="X16" s="133"/>
      <c r="Y16" s="106" t="s">
        <v>8</v>
      </c>
      <c r="Z16" s="138" t="s">
        <v>9</v>
      </c>
      <c r="AA16" s="138"/>
      <c r="AB16" s="138"/>
      <c r="AC16" s="133"/>
      <c r="AD16" s="133"/>
      <c r="AE16" s="142"/>
      <c r="AF16" s="143"/>
      <c r="AG16" s="144"/>
      <c r="AH16" s="133"/>
      <c r="AI16" s="133"/>
      <c r="AJ16" s="106" t="s">
        <v>8</v>
      </c>
      <c r="AK16" s="138" t="s">
        <v>9</v>
      </c>
      <c r="AL16" s="138"/>
      <c r="AM16" s="138"/>
      <c r="AN16" s="133"/>
      <c r="AO16" s="133"/>
      <c r="AP16" s="142"/>
      <c r="AQ16" s="143"/>
      <c r="AR16" s="144"/>
      <c r="AS16" s="157"/>
      <c r="AT16" s="157"/>
      <c r="AU16" s="157"/>
      <c r="AV16" s="157"/>
      <c r="AW16" s="106"/>
      <c r="AX16" s="112"/>
      <c r="AY16" s="113"/>
      <c r="AZ16" s="113"/>
      <c r="BA16" s="113"/>
      <c r="BB16" s="113"/>
      <c r="BC16" s="113"/>
      <c r="BD16" s="114"/>
    </row>
    <row r="17" spans="1:56" ht="66.75" customHeight="1">
      <c r="A17" s="106"/>
      <c r="B17" s="129"/>
      <c r="C17" s="130"/>
      <c r="D17" s="131"/>
      <c r="E17" s="115"/>
      <c r="F17" s="116"/>
      <c r="G17" s="116"/>
      <c r="H17" s="116"/>
      <c r="I17" s="116"/>
      <c r="J17" s="116"/>
      <c r="K17" s="116"/>
      <c r="L17" s="116"/>
      <c r="M17" s="117"/>
      <c r="N17" s="5" t="s">
        <v>1</v>
      </c>
      <c r="O17" s="5" t="s">
        <v>2</v>
      </c>
      <c r="P17" s="106"/>
      <c r="Q17" s="5" t="s">
        <v>5</v>
      </c>
      <c r="R17" s="5" t="s">
        <v>6</v>
      </c>
      <c r="S17" s="118" t="s">
        <v>68</v>
      </c>
      <c r="T17" s="119"/>
      <c r="U17" s="107" t="s">
        <v>69</v>
      </c>
      <c r="V17" s="108"/>
      <c r="W17" s="134"/>
      <c r="X17" s="134"/>
      <c r="Y17" s="106"/>
      <c r="Z17" s="5" t="s">
        <v>10</v>
      </c>
      <c r="AA17" s="5" t="s">
        <v>11</v>
      </c>
      <c r="AB17" s="5" t="s">
        <v>12</v>
      </c>
      <c r="AC17" s="134"/>
      <c r="AD17" s="134"/>
      <c r="AE17" s="5" t="s">
        <v>10</v>
      </c>
      <c r="AF17" s="5" t="s">
        <v>11</v>
      </c>
      <c r="AG17" s="5" t="s">
        <v>12</v>
      </c>
      <c r="AH17" s="134"/>
      <c r="AI17" s="134"/>
      <c r="AJ17" s="106"/>
      <c r="AK17" s="5" t="s">
        <v>10</v>
      </c>
      <c r="AL17" s="5" t="s">
        <v>11</v>
      </c>
      <c r="AM17" s="5" t="s">
        <v>12</v>
      </c>
      <c r="AN17" s="134"/>
      <c r="AO17" s="13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140</v>
      </c>
      <c r="AV17" s="5" t="s">
        <v>16</v>
      </c>
      <c r="AW17" s="106"/>
      <c r="AX17" s="115"/>
      <c r="AY17" s="116"/>
      <c r="AZ17" s="116"/>
      <c r="BA17" s="116"/>
      <c r="BB17" s="116"/>
      <c r="BC17" s="116"/>
      <c r="BD17" s="117"/>
    </row>
    <row r="18" spans="1:56" ht="15" customHeight="1">
      <c r="A18" s="151" t="s">
        <v>101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12" customHeight="1">
      <c r="A19" s="6">
        <v>1</v>
      </c>
      <c r="B19" s="148" t="s">
        <v>245</v>
      </c>
      <c r="C19" s="166"/>
      <c r="D19" s="167"/>
      <c r="E19" s="158" t="s">
        <v>36</v>
      </c>
      <c r="F19" s="159"/>
      <c r="G19" s="159"/>
      <c r="H19" s="159"/>
      <c r="I19" s="159"/>
      <c r="J19" s="159"/>
      <c r="K19" s="159"/>
      <c r="L19" s="159"/>
      <c r="M19" s="160"/>
      <c r="N19" s="6"/>
      <c r="O19" s="6"/>
      <c r="P19" s="20">
        <v>25</v>
      </c>
      <c r="Q19" s="7">
        <v>1</v>
      </c>
      <c r="R19" s="6"/>
      <c r="S19" s="148">
        <v>150</v>
      </c>
      <c r="T19" s="150"/>
      <c r="U19" s="148">
        <f aca="true" t="shared" si="0" ref="U19:U25">SUM(X19,AI19)</f>
        <v>150</v>
      </c>
      <c r="V19" s="150"/>
      <c r="W19" s="43">
        <f aca="true" t="shared" si="1" ref="W19:W33">SUM(Y19,AC19)/30</f>
        <v>5</v>
      </c>
      <c r="X19" s="42">
        <f aca="true" t="shared" si="2" ref="X19:X33">SUM(Y19,AC19)</f>
        <v>150</v>
      </c>
      <c r="Y19" s="42">
        <f aca="true" t="shared" si="3" ref="Y19:Y27">SUM(Z19,AA19,AB19)</f>
        <v>30</v>
      </c>
      <c r="Z19" s="19">
        <v>20</v>
      </c>
      <c r="AA19" s="19">
        <v>10</v>
      </c>
      <c r="AB19" s="19">
        <f>AG19*16</f>
        <v>0</v>
      </c>
      <c r="AC19" s="6">
        <v>120</v>
      </c>
      <c r="AD19" s="19"/>
      <c r="AE19" s="6"/>
      <c r="AF19" s="6"/>
      <c r="AG19" s="6"/>
      <c r="AH19" s="18">
        <f aca="true" t="shared" si="4" ref="AH19:AH33">SUM(AJ19,AN19)/30</f>
        <v>0</v>
      </c>
      <c r="AI19" s="19">
        <f aca="true" t="shared" si="5" ref="AI19:AI33">SUM(AJ19,AN19)</f>
        <v>0</v>
      </c>
      <c r="AJ19" s="19">
        <f aca="true" t="shared" si="6" ref="AJ19:AJ33">SUM(AK19,AL19,AM19)</f>
        <v>0</v>
      </c>
      <c r="AK19" s="19">
        <f aca="true" t="shared" si="7" ref="AK19:AM21">AP19*16</f>
        <v>0</v>
      </c>
      <c r="AL19" s="19">
        <f t="shared" si="7"/>
        <v>0</v>
      </c>
      <c r="AM19" s="19">
        <f t="shared" si="7"/>
        <v>0</v>
      </c>
      <c r="AN19" s="6"/>
      <c r="AO19" s="19">
        <f>SUM(AP19:AR19)</f>
        <v>0</v>
      </c>
      <c r="AP19" s="6"/>
      <c r="AQ19" s="6"/>
      <c r="AR19" s="6"/>
      <c r="AS19" s="20">
        <v>1</v>
      </c>
      <c r="AT19" s="6"/>
      <c r="AU19" s="6"/>
      <c r="AV19" s="6"/>
      <c r="AW19" s="6"/>
      <c r="AX19" s="148" t="s">
        <v>35</v>
      </c>
      <c r="AY19" s="149"/>
      <c r="AZ19" s="149"/>
      <c r="BA19" s="149"/>
      <c r="BB19" s="149"/>
      <c r="BC19" s="149"/>
      <c r="BD19" s="150"/>
    </row>
    <row r="20" spans="1:56" ht="12" customHeight="1">
      <c r="A20" s="6">
        <v>2</v>
      </c>
      <c r="B20" s="148" t="s">
        <v>246</v>
      </c>
      <c r="C20" s="166"/>
      <c r="D20" s="167"/>
      <c r="E20" s="158" t="s">
        <v>37</v>
      </c>
      <c r="F20" s="159"/>
      <c r="G20" s="159"/>
      <c r="H20" s="159"/>
      <c r="I20" s="159"/>
      <c r="J20" s="159"/>
      <c r="K20" s="159"/>
      <c r="L20" s="159"/>
      <c r="M20" s="160"/>
      <c r="N20" s="7"/>
      <c r="O20" s="7"/>
      <c r="P20" s="20">
        <v>25</v>
      </c>
      <c r="Q20" s="7">
        <v>1</v>
      </c>
      <c r="R20" s="7"/>
      <c r="S20" s="148">
        <v>90</v>
      </c>
      <c r="T20" s="150"/>
      <c r="U20" s="148">
        <f>SUM(X20,AI20)</f>
        <v>90</v>
      </c>
      <c r="V20" s="150"/>
      <c r="W20" s="43">
        <f>SUM(Y20,AC20)/30</f>
        <v>3</v>
      </c>
      <c r="X20" s="42">
        <f>SUM(Y20,AC20)</f>
        <v>90</v>
      </c>
      <c r="Y20" s="42">
        <f t="shared" si="3"/>
        <v>16</v>
      </c>
      <c r="Z20" s="19">
        <v>8</v>
      </c>
      <c r="AA20" s="19">
        <v>8</v>
      </c>
      <c r="AB20" s="19">
        <f>AG20*16</f>
        <v>0</v>
      </c>
      <c r="AC20" s="6">
        <v>74</v>
      </c>
      <c r="AD20" s="19"/>
      <c r="AE20" s="6"/>
      <c r="AF20" s="6"/>
      <c r="AG20" s="6"/>
      <c r="AH20" s="18">
        <f t="shared" si="4"/>
        <v>0</v>
      </c>
      <c r="AI20" s="42">
        <f t="shared" si="5"/>
        <v>0</v>
      </c>
      <c r="AJ20" s="19">
        <f t="shared" si="6"/>
        <v>0</v>
      </c>
      <c r="AK20" s="19">
        <f>AP20*16</f>
        <v>0</v>
      </c>
      <c r="AL20" s="19">
        <f>AQ20*16</f>
        <v>0</v>
      </c>
      <c r="AM20" s="19">
        <f>AR20*16</f>
        <v>0</v>
      </c>
      <c r="AN20" s="6"/>
      <c r="AO20" s="19">
        <f>SUM(AP20:AR20)</f>
        <v>0</v>
      </c>
      <c r="AP20" s="6"/>
      <c r="AQ20" s="6"/>
      <c r="AR20" s="6"/>
      <c r="AS20" s="20">
        <v>1</v>
      </c>
      <c r="AT20" s="41"/>
      <c r="AU20" s="6"/>
      <c r="AV20" s="6"/>
      <c r="AW20" s="6"/>
      <c r="AX20" s="148" t="s">
        <v>167</v>
      </c>
      <c r="AY20" s="149"/>
      <c r="AZ20" s="149"/>
      <c r="BA20" s="149"/>
      <c r="BB20" s="149"/>
      <c r="BC20" s="149"/>
      <c r="BD20" s="150"/>
    </row>
    <row r="21" spans="1:56" ht="12" customHeight="1">
      <c r="A21" s="6">
        <v>3</v>
      </c>
      <c r="B21" s="148" t="s">
        <v>247</v>
      </c>
      <c r="C21" s="166"/>
      <c r="D21" s="167"/>
      <c r="E21" s="158" t="s">
        <v>130</v>
      </c>
      <c r="F21" s="159"/>
      <c r="G21" s="159"/>
      <c r="H21" s="159"/>
      <c r="I21" s="159"/>
      <c r="J21" s="159"/>
      <c r="K21" s="159"/>
      <c r="L21" s="159"/>
      <c r="M21" s="160"/>
      <c r="N21" s="7"/>
      <c r="O21" s="7"/>
      <c r="P21" s="20">
        <v>25</v>
      </c>
      <c r="Q21" s="7">
        <v>1</v>
      </c>
      <c r="R21" s="7"/>
      <c r="S21" s="148">
        <v>90</v>
      </c>
      <c r="T21" s="150"/>
      <c r="U21" s="148">
        <f t="shared" si="0"/>
        <v>90</v>
      </c>
      <c r="V21" s="150"/>
      <c r="W21" s="43">
        <f t="shared" si="1"/>
        <v>3</v>
      </c>
      <c r="X21" s="42">
        <f t="shared" si="2"/>
        <v>90</v>
      </c>
      <c r="Y21" s="42">
        <f t="shared" si="3"/>
        <v>12</v>
      </c>
      <c r="Z21" s="19">
        <v>6</v>
      </c>
      <c r="AA21" s="19">
        <v>6</v>
      </c>
      <c r="AB21" s="19">
        <f>AG21*16</f>
        <v>0</v>
      </c>
      <c r="AC21" s="6">
        <v>78</v>
      </c>
      <c r="AD21" s="19"/>
      <c r="AE21" s="6"/>
      <c r="AF21" s="6"/>
      <c r="AG21" s="6"/>
      <c r="AH21" s="18">
        <f t="shared" si="4"/>
        <v>0</v>
      </c>
      <c r="AI21" s="42">
        <f t="shared" si="5"/>
        <v>0</v>
      </c>
      <c r="AJ21" s="19">
        <f t="shared" si="6"/>
        <v>0</v>
      </c>
      <c r="AK21" s="19">
        <f t="shared" si="7"/>
        <v>0</v>
      </c>
      <c r="AL21" s="19">
        <f t="shared" si="7"/>
        <v>0</v>
      </c>
      <c r="AM21" s="19">
        <f t="shared" si="7"/>
        <v>0</v>
      </c>
      <c r="AN21" s="6"/>
      <c r="AO21" s="19">
        <f>SUM(AP21:AR21)</f>
        <v>0</v>
      </c>
      <c r="AP21" s="6"/>
      <c r="AQ21" s="6"/>
      <c r="AR21" s="6"/>
      <c r="AS21" s="20">
        <v>1</v>
      </c>
      <c r="AT21" s="41"/>
      <c r="AU21" s="6"/>
      <c r="AV21" s="6"/>
      <c r="AW21" s="6"/>
      <c r="AX21" s="148" t="s">
        <v>168</v>
      </c>
      <c r="AY21" s="149"/>
      <c r="AZ21" s="149"/>
      <c r="BA21" s="149"/>
      <c r="BB21" s="149"/>
      <c r="BC21" s="149"/>
      <c r="BD21" s="150"/>
    </row>
    <row r="22" spans="1:56" ht="12" customHeight="1">
      <c r="A22" s="6">
        <v>5</v>
      </c>
      <c r="B22" s="148" t="s">
        <v>248</v>
      </c>
      <c r="C22" s="166"/>
      <c r="D22" s="167"/>
      <c r="E22" s="158" t="s">
        <v>105</v>
      </c>
      <c r="F22" s="159"/>
      <c r="G22" s="159"/>
      <c r="H22" s="159"/>
      <c r="I22" s="159"/>
      <c r="J22" s="159"/>
      <c r="K22" s="159"/>
      <c r="L22" s="159"/>
      <c r="M22" s="160"/>
      <c r="N22" s="7"/>
      <c r="O22" s="7"/>
      <c r="P22" s="20">
        <v>25</v>
      </c>
      <c r="Q22" s="7">
        <v>1</v>
      </c>
      <c r="R22" s="6"/>
      <c r="S22" s="148">
        <v>90</v>
      </c>
      <c r="T22" s="150"/>
      <c r="U22" s="148">
        <f t="shared" si="0"/>
        <v>90</v>
      </c>
      <c r="V22" s="150"/>
      <c r="W22" s="43">
        <f t="shared" si="1"/>
        <v>3</v>
      </c>
      <c r="X22" s="42">
        <f t="shared" si="2"/>
        <v>90</v>
      </c>
      <c r="Y22" s="42">
        <f t="shared" si="3"/>
        <v>10</v>
      </c>
      <c r="Z22" s="19">
        <v>4</v>
      </c>
      <c r="AA22" s="19">
        <v>6</v>
      </c>
      <c r="AB22" s="19">
        <f>AG22*16</f>
        <v>0</v>
      </c>
      <c r="AC22" s="6">
        <v>80</v>
      </c>
      <c r="AD22" s="19"/>
      <c r="AE22" s="6"/>
      <c r="AF22" s="6"/>
      <c r="AG22" s="6"/>
      <c r="AH22" s="43">
        <f t="shared" si="4"/>
        <v>0</v>
      </c>
      <c r="AI22" s="42">
        <f t="shared" si="5"/>
        <v>0</v>
      </c>
      <c r="AJ22" s="42">
        <f t="shared" si="6"/>
        <v>0</v>
      </c>
      <c r="AK22" s="42">
        <f aca="true" t="shared" si="8" ref="AK22:AM23">AP22*16</f>
        <v>0</v>
      </c>
      <c r="AL22" s="42">
        <f t="shared" si="8"/>
        <v>0</v>
      </c>
      <c r="AM22" s="42">
        <f t="shared" si="8"/>
        <v>0</v>
      </c>
      <c r="AN22" s="6"/>
      <c r="AO22" s="19">
        <f>SUM(AP22:AR22)</f>
        <v>0</v>
      </c>
      <c r="AP22" s="6"/>
      <c r="AQ22" s="6"/>
      <c r="AR22" s="6"/>
      <c r="AS22" s="20"/>
      <c r="AT22" s="6">
        <v>1</v>
      </c>
      <c r="AU22" s="6"/>
      <c r="AV22" s="6"/>
      <c r="AW22" s="6"/>
      <c r="AX22" s="148" t="s">
        <v>33</v>
      </c>
      <c r="AY22" s="149"/>
      <c r="AZ22" s="149"/>
      <c r="BA22" s="149"/>
      <c r="BB22" s="149"/>
      <c r="BC22" s="149"/>
      <c r="BD22" s="150"/>
    </row>
    <row r="23" spans="1:56" ht="12" customHeight="1">
      <c r="A23" s="6">
        <v>6</v>
      </c>
      <c r="B23" s="148" t="s">
        <v>249</v>
      </c>
      <c r="C23" s="166"/>
      <c r="D23" s="167"/>
      <c r="E23" s="158" t="s">
        <v>27</v>
      </c>
      <c r="F23" s="159"/>
      <c r="G23" s="159"/>
      <c r="H23" s="159"/>
      <c r="I23" s="159"/>
      <c r="J23" s="159"/>
      <c r="K23" s="159"/>
      <c r="L23" s="159"/>
      <c r="M23" s="160"/>
      <c r="N23" s="7"/>
      <c r="O23" s="7"/>
      <c r="P23" s="20">
        <v>20</v>
      </c>
      <c r="Q23" s="7">
        <v>2</v>
      </c>
      <c r="R23" s="20"/>
      <c r="S23" s="148">
        <v>420</v>
      </c>
      <c r="T23" s="150"/>
      <c r="U23" s="148">
        <f t="shared" si="0"/>
        <v>270</v>
      </c>
      <c r="V23" s="150"/>
      <c r="W23" s="43">
        <f t="shared" si="1"/>
        <v>5</v>
      </c>
      <c r="X23" s="42">
        <f t="shared" si="2"/>
        <v>150</v>
      </c>
      <c r="Y23" s="42">
        <f t="shared" si="3"/>
        <v>20</v>
      </c>
      <c r="Z23" s="19">
        <f aca="true" t="shared" si="9" ref="Z23:AB25">AE23*16</f>
        <v>0</v>
      </c>
      <c r="AA23" s="19">
        <v>20</v>
      </c>
      <c r="AB23" s="19">
        <f t="shared" si="9"/>
        <v>0</v>
      </c>
      <c r="AC23" s="6">
        <v>130</v>
      </c>
      <c r="AD23" s="19"/>
      <c r="AE23" s="6"/>
      <c r="AF23" s="6"/>
      <c r="AG23" s="6"/>
      <c r="AH23" s="18">
        <f t="shared" si="4"/>
        <v>4</v>
      </c>
      <c r="AI23" s="19">
        <f t="shared" si="5"/>
        <v>120</v>
      </c>
      <c r="AJ23" s="19">
        <f t="shared" si="6"/>
        <v>10</v>
      </c>
      <c r="AK23" s="19">
        <f t="shared" si="8"/>
        <v>0</v>
      </c>
      <c r="AL23" s="19">
        <v>10</v>
      </c>
      <c r="AM23" s="19">
        <f t="shared" si="8"/>
        <v>0</v>
      </c>
      <c r="AN23" s="6">
        <v>110</v>
      </c>
      <c r="AO23" s="19"/>
      <c r="AP23" s="6"/>
      <c r="AQ23" s="6"/>
      <c r="AR23" s="6"/>
      <c r="AS23" s="20"/>
      <c r="AT23" s="6">
        <v>1.2</v>
      </c>
      <c r="AU23" s="6"/>
      <c r="AV23" s="6"/>
      <c r="AW23" s="6"/>
      <c r="AX23" s="148" t="s">
        <v>131</v>
      </c>
      <c r="AY23" s="149"/>
      <c r="AZ23" s="149"/>
      <c r="BA23" s="149"/>
      <c r="BB23" s="149"/>
      <c r="BC23" s="149"/>
      <c r="BD23" s="150"/>
    </row>
    <row r="24" spans="1:56" ht="12" customHeight="1">
      <c r="A24" s="6">
        <v>7</v>
      </c>
      <c r="B24" s="148" t="s">
        <v>249</v>
      </c>
      <c r="C24" s="166"/>
      <c r="D24" s="167"/>
      <c r="E24" s="158" t="s">
        <v>28</v>
      </c>
      <c r="F24" s="159"/>
      <c r="G24" s="159"/>
      <c r="H24" s="159"/>
      <c r="I24" s="159"/>
      <c r="J24" s="159"/>
      <c r="K24" s="159"/>
      <c r="L24" s="159"/>
      <c r="M24" s="160"/>
      <c r="N24" s="6"/>
      <c r="O24" s="6"/>
      <c r="P24" s="20">
        <v>3</v>
      </c>
      <c r="Q24" s="7">
        <v>1</v>
      </c>
      <c r="R24" s="6"/>
      <c r="S24" s="148">
        <v>420</v>
      </c>
      <c r="T24" s="150"/>
      <c r="U24" s="148">
        <f t="shared" si="0"/>
        <v>270</v>
      </c>
      <c r="V24" s="150"/>
      <c r="W24" s="43">
        <f t="shared" si="1"/>
        <v>5</v>
      </c>
      <c r="X24" s="42">
        <f t="shared" si="2"/>
        <v>150</v>
      </c>
      <c r="Y24" s="42">
        <f t="shared" si="3"/>
        <v>20</v>
      </c>
      <c r="Z24" s="19">
        <f t="shared" si="9"/>
        <v>0</v>
      </c>
      <c r="AA24" s="19">
        <v>20</v>
      </c>
      <c r="AB24" s="19">
        <f aca="true" t="shared" si="10" ref="AB24:AB29">AG24*16</f>
        <v>0</v>
      </c>
      <c r="AC24" s="6">
        <v>130</v>
      </c>
      <c r="AD24" s="19"/>
      <c r="AE24" s="6"/>
      <c r="AF24" s="6"/>
      <c r="AG24" s="6"/>
      <c r="AH24" s="18">
        <f t="shared" si="4"/>
        <v>4</v>
      </c>
      <c r="AI24" s="19">
        <f t="shared" si="5"/>
        <v>120</v>
      </c>
      <c r="AJ24" s="19">
        <f>SUM(AK24,AL24,AM24)</f>
        <v>10</v>
      </c>
      <c r="AK24" s="19">
        <f>AP24*16</f>
        <v>0</v>
      </c>
      <c r="AL24" s="19">
        <v>10</v>
      </c>
      <c r="AM24" s="19">
        <f>AR24*16</f>
        <v>0</v>
      </c>
      <c r="AN24" s="6">
        <v>110</v>
      </c>
      <c r="AO24" s="19"/>
      <c r="AP24" s="6"/>
      <c r="AQ24" s="6"/>
      <c r="AR24" s="6"/>
      <c r="AS24" s="20"/>
      <c r="AT24" s="6">
        <v>1.2</v>
      </c>
      <c r="AU24" s="6"/>
      <c r="AV24" s="6"/>
      <c r="AW24" s="6"/>
      <c r="AX24" s="148" t="s">
        <v>30</v>
      </c>
      <c r="AY24" s="149"/>
      <c r="AZ24" s="149"/>
      <c r="BA24" s="149"/>
      <c r="BB24" s="149"/>
      <c r="BC24" s="149"/>
      <c r="BD24" s="150"/>
    </row>
    <row r="25" spans="1:56" ht="12" customHeight="1">
      <c r="A25" s="6">
        <v>8</v>
      </c>
      <c r="B25" s="148" t="s">
        <v>249</v>
      </c>
      <c r="C25" s="166"/>
      <c r="D25" s="167"/>
      <c r="E25" s="158" t="s">
        <v>29</v>
      </c>
      <c r="F25" s="159"/>
      <c r="G25" s="159"/>
      <c r="H25" s="159"/>
      <c r="I25" s="159"/>
      <c r="J25" s="159"/>
      <c r="K25" s="159"/>
      <c r="L25" s="159"/>
      <c r="M25" s="160"/>
      <c r="N25" s="8"/>
      <c r="O25" s="8"/>
      <c r="P25" s="20">
        <v>2</v>
      </c>
      <c r="Q25" s="7">
        <v>1</v>
      </c>
      <c r="R25" s="6"/>
      <c r="S25" s="148">
        <v>420</v>
      </c>
      <c r="T25" s="150"/>
      <c r="U25" s="148">
        <f t="shared" si="0"/>
        <v>270</v>
      </c>
      <c r="V25" s="150"/>
      <c r="W25" s="43">
        <f t="shared" si="1"/>
        <v>5</v>
      </c>
      <c r="X25" s="42">
        <f t="shared" si="2"/>
        <v>150</v>
      </c>
      <c r="Y25" s="42">
        <f t="shared" si="3"/>
        <v>20</v>
      </c>
      <c r="Z25" s="19">
        <f t="shared" si="9"/>
        <v>0</v>
      </c>
      <c r="AA25" s="19">
        <v>20</v>
      </c>
      <c r="AB25" s="19">
        <f t="shared" si="10"/>
        <v>0</v>
      </c>
      <c r="AC25" s="6">
        <v>130</v>
      </c>
      <c r="AD25" s="19"/>
      <c r="AE25" s="6"/>
      <c r="AF25" s="6"/>
      <c r="AG25" s="6"/>
      <c r="AH25" s="18">
        <f t="shared" si="4"/>
        <v>4</v>
      </c>
      <c r="AI25" s="19">
        <f t="shared" si="5"/>
        <v>120</v>
      </c>
      <c r="AJ25" s="19">
        <f>SUM(AK25,AL25,AM25)</f>
        <v>10</v>
      </c>
      <c r="AK25" s="19">
        <f>AP25*16</f>
        <v>0</v>
      </c>
      <c r="AL25" s="19">
        <v>10</v>
      </c>
      <c r="AM25" s="19">
        <f>AR25*16</f>
        <v>0</v>
      </c>
      <c r="AN25" s="6">
        <v>110</v>
      </c>
      <c r="AO25" s="19"/>
      <c r="AP25" s="6"/>
      <c r="AQ25" s="6"/>
      <c r="AR25" s="6"/>
      <c r="AS25" s="20"/>
      <c r="AT25" s="6">
        <v>1.2</v>
      </c>
      <c r="AU25" s="6"/>
      <c r="AV25" s="6"/>
      <c r="AW25" s="6"/>
      <c r="AX25" s="148" t="s">
        <v>31</v>
      </c>
      <c r="AY25" s="149"/>
      <c r="AZ25" s="149"/>
      <c r="BA25" s="149"/>
      <c r="BB25" s="149"/>
      <c r="BC25" s="149"/>
      <c r="BD25" s="150"/>
    </row>
    <row r="26" spans="1:56" ht="12" customHeight="1">
      <c r="A26" s="6">
        <v>9</v>
      </c>
      <c r="B26" s="148" t="s">
        <v>250</v>
      </c>
      <c r="C26" s="166"/>
      <c r="D26" s="167"/>
      <c r="E26" s="158" t="s">
        <v>34</v>
      </c>
      <c r="F26" s="159"/>
      <c r="G26" s="159"/>
      <c r="H26" s="159"/>
      <c r="I26" s="159"/>
      <c r="J26" s="159"/>
      <c r="K26" s="159"/>
      <c r="L26" s="159"/>
      <c r="M26" s="160"/>
      <c r="N26" s="7"/>
      <c r="O26" s="7"/>
      <c r="P26" s="20">
        <v>25</v>
      </c>
      <c r="Q26" s="7">
        <v>1</v>
      </c>
      <c r="R26" s="6"/>
      <c r="S26" s="148">
        <v>150</v>
      </c>
      <c r="T26" s="150"/>
      <c r="U26" s="148">
        <v>150</v>
      </c>
      <c r="V26" s="150"/>
      <c r="W26" s="60">
        <f>SUM(Y26,AC26)/30</f>
        <v>3</v>
      </c>
      <c r="X26" s="42">
        <f>SUM(Y26,AC26)</f>
        <v>90</v>
      </c>
      <c r="Y26" s="42">
        <f t="shared" si="3"/>
        <v>28</v>
      </c>
      <c r="Z26" s="19">
        <v>18</v>
      </c>
      <c r="AA26" s="19">
        <v>10</v>
      </c>
      <c r="AB26" s="19">
        <f t="shared" si="10"/>
        <v>0</v>
      </c>
      <c r="AC26" s="6">
        <v>62</v>
      </c>
      <c r="AD26" s="19"/>
      <c r="AE26" s="6"/>
      <c r="AF26" s="6"/>
      <c r="AG26" s="6"/>
      <c r="AH26" s="60">
        <f t="shared" si="4"/>
        <v>2</v>
      </c>
      <c r="AI26" s="42">
        <f t="shared" si="5"/>
        <v>60</v>
      </c>
      <c r="AJ26" s="42">
        <f t="shared" si="6"/>
        <v>12</v>
      </c>
      <c r="AK26" s="42">
        <v>4</v>
      </c>
      <c r="AL26" s="42">
        <v>8</v>
      </c>
      <c r="AM26" s="42">
        <f>AR26*16</f>
        <v>0</v>
      </c>
      <c r="AN26" s="6">
        <v>48</v>
      </c>
      <c r="AO26" s="19"/>
      <c r="AP26" s="6"/>
      <c r="AQ26" s="6"/>
      <c r="AR26" s="6"/>
      <c r="AS26" s="20">
        <v>2</v>
      </c>
      <c r="AT26" s="6">
        <v>1</v>
      </c>
      <c r="AU26" s="6"/>
      <c r="AV26" s="6"/>
      <c r="AW26" s="6"/>
      <c r="AX26" s="148" t="s">
        <v>35</v>
      </c>
      <c r="AY26" s="149"/>
      <c r="AZ26" s="149"/>
      <c r="BA26" s="149"/>
      <c r="BB26" s="149"/>
      <c r="BC26" s="149"/>
      <c r="BD26" s="150"/>
    </row>
    <row r="27" spans="1:56" ht="12" customHeight="1">
      <c r="A27" s="6">
        <v>10</v>
      </c>
      <c r="B27" s="148" t="s">
        <v>251</v>
      </c>
      <c r="C27" s="166"/>
      <c r="D27" s="167"/>
      <c r="E27" s="158" t="s">
        <v>234</v>
      </c>
      <c r="F27" s="159"/>
      <c r="G27" s="159"/>
      <c r="H27" s="159"/>
      <c r="I27" s="159"/>
      <c r="J27" s="159"/>
      <c r="K27" s="159"/>
      <c r="L27" s="159"/>
      <c r="M27" s="160"/>
      <c r="N27" s="6"/>
      <c r="O27" s="6"/>
      <c r="P27" s="20">
        <v>25</v>
      </c>
      <c r="Q27" s="7">
        <v>1</v>
      </c>
      <c r="R27" s="6"/>
      <c r="S27" s="148">
        <v>270</v>
      </c>
      <c r="T27" s="150"/>
      <c r="U27" s="148">
        <v>270</v>
      </c>
      <c r="V27" s="150"/>
      <c r="W27" s="45">
        <f t="shared" si="1"/>
        <v>5.5</v>
      </c>
      <c r="X27" s="19">
        <f t="shared" si="2"/>
        <v>165</v>
      </c>
      <c r="Y27" s="19">
        <f t="shared" si="3"/>
        <v>40</v>
      </c>
      <c r="Z27" s="19">
        <v>24</v>
      </c>
      <c r="AA27" s="19">
        <v>16</v>
      </c>
      <c r="AB27" s="19">
        <f t="shared" si="10"/>
        <v>0</v>
      </c>
      <c r="AC27" s="6">
        <v>125</v>
      </c>
      <c r="AD27" s="19"/>
      <c r="AE27" s="6"/>
      <c r="AF27" s="6"/>
      <c r="AG27" s="6"/>
      <c r="AH27" s="45">
        <f t="shared" si="4"/>
        <v>3.5</v>
      </c>
      <c r="AI27" s="19">
        <f t="shared" si="5"/>
        <v>105</v>
      </c>
      <c r="AJ27" s="19">
        <f t="shared" si="6"/>
        <v>18</v>
      </c>
      <c r="AK27" s="19">
        <v>8</v>
      </c>
      <c r="AL27" s="19">
        <v>10</v>
      </c>
      <c r="AM27" s="19">
        <f aca="true" t="shared" si="11" ref="AM27:AM33">AR27*16</f>
        <v>0</v>
      </c>
      <c r="AN27" s="6">
        <v>87</v>
      </c>
      <c r="AO27" s="19"/>
      <c r="AP27" s="6"/>
      <c r="AQ27" s="6"/>
      <c r="AR27" s="6"/>
      <c r="AS27" s="20">
        <v>2</v>
      </c>
      <c r="AT27" s="6">
        <v>1</v>
      </c>
      <c r="AU27" s="6"/>
      <c r="AV27" s="6"/>
      <c r="AW27" s="6"/>
      <c r="AX27" s="148" t="s">
        <v>33</v>
      </c>
      <c r="AY27" s="149"/>
      <c r="AZ27" s="149"/>
      <c r="BA27" s="149"/>
      <c r="BB27" s="149"/>
      <c r="BC27" s="149"/>
      <c r="BD27" s="150"/>
    </row>
    <row r="28" spans="1:56" ht="12" customHeight="1">
      <c r="A28" s="6">
        <v>11</v>
      </c>
      <c r="B28" s="148" t="s">
        <v>252</v>
      </c>
      <c r="C28" s="166"/>
      <c r="D28" s="167"/>
      <c r="E28" s="158" t="s">
        <v>39</v>
      </c>
      <c r="F28" s="159"/>
      <c r="G28" s="159"/>
      <c r="H28" s="159"/>
      <c r="I28" s="159"/>
      <c r="J28" s="159"/>
      <c r="K28" s="159"/>
      <c r="L28" s="159"/>
      <c r="M28" s="160"/>
      <c r="N28" s="6"/>
      <c r="O28" s="6"/>
      <c r="P28" s="20">
        <v>25</v>
      </c>
      <c r="Q28" s="7">
        <v>1</v>
      </c>
      <c r="R28" s="6"/>
      <c r="S28" s="148">
        <v>150</v>
      </c>
      <c r="T28" s="150"/>
      <c r="U28" s="148">
        <v>150</v>
      </c>
      <c r="V28" s="150"/>
      <c r="W28" s="45">
        <f t="shared" si="1"/>
        <v>2.5</v>
      </c>
      <c r="X28" s="19">
        <f t="shared" si="2"/>
        <v>75</v>
      </c>
      <c r="Y28" s="19">
        <v>22</v>
      </c>
      <c r="Z28" s="19">
        <v>10</v>
      </c>
      <c r="AA28" s="19">
        <v>12</v>
      </c>
      <c r="AB28" s="19">
        <f t="shared" si="10"/>
        <v>0</v>
      </c>
      <c r="AC28" s="6">
        <v>53</v>
      </c>
      <c r="AD28" s="19"/>
      <c r="AE28" s="6"/>
      <c r="AF28" s="6"/>
      <c r="AG28" s="6"/>
      <c r="AH28" s="45">
        <f t="shared" si="4"/>
        <v>2.5</v>
      </c>
      <c r="AI28" s="19">
        <f t="shared" si="5"/>
        <v>75</v>
      </c>
      <c r="AJ28" s="19">
        <v>8</v>
      </c>
      <c r="AK28" s="19">
        <v>2</v>
      </c>
      <c r="AL28" s="19">
        <v>6</v>
      </c>
      <c r="AM28" s="19">
        <f t="shared" si="11"/>
        <v>0</v>
      </c>
      <c r="AN28" s="6">
        <v>67</v>
      </c>
      <c r="AO28" s="19"/>
      <c r="AP28" s="6"/>
      <c r="AQ28" s="6"/>
      <c r="AR28" s="6"/>
      <c r="AS28" s="20">
        <v>2</v>
      </c>
      <c r="AT28" s="6">
        <v>1</v>
      </c>
      <c r="AU28" s="6"/>
      <c r="AV28" s="6"/>
      <c r="AW28" s="6"/>
      <c r="AX28" s="148" t="s">
        <v>40</v>
      </c>
      <c r="AY28" s="149"/>
      <c r="AZ28" s="149"/>
      <c r="BA28" s="149"/>
      <c r="BB28" s="149"/>
      <c r="BC28" s="149"/>
      <c r="BD28" s="150"/>
    </row>
    <row r="29" spans="1:56" ht="12" customHeight="1">
      <c r="A29" s="6">
        <v>12</v>
      </c>
      <c r="B29" s="148" t="s">
        <v>253</v>
      </c>
      <c r="C29" s="166"/>
      <c r="D29" s="167"/>
      <c r="E29" s="158" t="s">
        <v>242</v>
      </c>
      <c r="F29" s="159"/>
      <c r="G29" s="159"/>
      <c r="H29" s="159"/>
      <c r="I29" s="159"/>
      <c r="J29" s="159"/>
      <c r="K29" s="159"/>
      <c r="L29" s="159"/>
      <c r="M29" s="160"/>
      <c r="N29" s="6"/>
      <c r="O29" s="6"/>
      <c r="P29" s="20">
        <v>25</v>
      </c>
      <c r="Q29" s="7">
        <v>1</v>
      </c>
      <c r="R29" s="6"/>
      <c r="S29" s="148">
        <v>90</v>
      </c>
      <c r="T29" s="150"/>
      <c r="U29" s="148">
        <v>90</v>
      </c>
      <c r="V29" s="150"/>
      <c r="W29" s="18">
        <f>SUM(Y29,AC29)/30</f>
        <v>1</v>
      </c>
      <c r="X29" s="19">
        <f>SUM(Y29,AC29)</f>
        <v>30</v>
      </c>
      <c r="Y29" s="19">
        <f>SUM(Z29,AA29,AB29)</f>
        <v>8</v>
      </c>
      <c r="Z29" s="19">
        <v>4</v>
      </c>
      <c r="AA29" s="19">
        <v>4</v>
      </c>
      <c r="AB29" s="19">
        <f t="shared" si="10"/>
        <v>0</v>
      </c>
      <c r="AC29" s="6">
        <v>22</v>
      </c>
      <c r="AD29" s="19">
        <f>SUM(AE29:AG29)</f>
        <v>0</v>
      </c>
      <c r="AE29" s="6"/>
      <c r="AF29" s="6"/>
      <c r="AG29" s="6"/>
      <c r="AH29" s="18">
        <f t="shared" si="4"/>
        <v>2</v>
      </c>
      <c r="AI29" s="19">
        <f t="shared" si="5"/>
        <v>60</v>
      </c>
      <c r="AJ29" s="19">
        <f t="shared" si="6"/>
        <v>8</v>
      </c>
      <c r="AK29" s="19">
        <v>4</v>
      </c>
      <c r="AL29" s="19">
        <v>4</v>
      </c>
      <c r="AM29" s="19">
        <f t="shared" si="11"/>
        <v>0</v>
      </c>
      <c r="AN29" s="6">
        <v>52</v>
      </c>
      <c r="AO29" s="19"/>
      <c r="AP29" s="6"/>
      <c r="AQ29" s="6"/>
      <c r="AR29" s="6"/>
      <c r="AS29" s="6"/>
      <c r="AT29" s="6">
        <v>2</v>
      </c>
      <c r="AU29" s="6"/>
      <c r="AV29" s="6"/>
      <c r="AW29" s="6"/>
      <c r="AX29" s="148" t="s">
        <v>335</v>
      </c>
      <c r="AY29" s="149"/>
      <c r="AZ29" s="149"/>
      <c r="BA29" s="149"/>
      <c r="BB29" s="149"/>
      <c r="BC29" s="149"/>
      <c r="BD29" s="150"/>
    </row>
    <row r="30" spans="1:56" ht="12" customHeight="1">
      <c r="A30" s="6">
        <v>12</v>
      </c>
      <c r="B30" s="148" t="s">
        <v>254</v>
      </c>
      <c r="C30" s="166"/>
      <c r="D30" s="167"/>
      <c r="E30" s="158" t="s">
        <v>343</v>
      </c>
      <c r="F30" s="159"/>
      <c r="G30" s="159"/>
      <c r="H30" s="159"/>
      <c r="I30" s="159"/>
      <c r="J30" s="159"/>
      <c r="K30" s="159"/>
      <c r="L30" s="159"/>
      <c r="M30" s="160"/>
      <c r="N30" s="6"/>
      <c r="O30" s="6"/>
      <c r="P30" s="20">
        <v>25</v>
      </c>
      <c r="Q30" s="7">
        <v>1</v>
      </c>
      <c r="R30" s="6"/>
      <c r="S30" s="148">
        <v>90</v>
      </c>
      <c r="T30" s="150"/>
      <c r="U30" s="148">
        <f>SUM(X30,AI30)</f>
        <v>90</v>
      </c>
      <c r="V30" s="150"/>
      <c r="W30" s="18">
        <f>SUM(Y30,AC30)/30</f>
        <v>0</v>
      </c>
      <c r="X30" s="19">
        <f>SUM(Y30,AC30)</f>
        <v>0</v>
      </c>
      <c r="Y30" s="19">
        <f>SUM(Z30,AA30,AB30)</f>
        <v>0</v>
      </c>
      <c r="Z30" s="19">
        <f aca="true" t="shared" si="12" ref="Z30:AB31">AE30*16</f>
        <v>0</v>
      </c>
      <c r="AA30" s="19">
        <f t="shared" si="12"/>
        <v>0</v>
      </c>
      <c r="AB30" s="19">
        <f t="shared" si="12"/>
        <v>0</v>
      </c>
      <c r="AC30" s="6"/>
      <c r="AD30" s="19">
        <f>SUM(AE30:AG30)</f>
        <v>0</v>
      </c>
      <c r="AE30" s="6"/>
      <c r="AF30" s="6"/>
      <c r="AG30" s="6"/>
      <c r="AH30" s="18">
        <f t="shared" si="4"/>
        <v>3</v>
      </c>
      <c r="AI30" s="19">
        <f t="shared" si="5"/>
        <v>90</v>
      </c>
      <c r="AJ30" s="19">
        <f t="shared" si="6"/>
        <v>10</v>
      </c>
      <c r="AK30" s="19">
        <v>8</v>
      </c>
      <c r="AL30" s="19">
        <v>2</v>
      </c>
      <c r="AM30" s="19">
        <f>AR30*16</f>
        <v>0</v>
      </c>
      <c r="AN30" s="6">
        <v>80</v>
      </c>
      <c r="AO30" s="19"/>
      <c r="AP30" s="6"/>
      <c r="AQ30" s="6"/>
      <c r="AR30" s="6"/>
      <c r="AS30" s="6"/>
      <c r="AT30" s="6">
        <v>2</v>
      </c>
      <c r="AU30" s="6"/>
      <c r="AV30" s="6"/>
      <c r="AW30" s="6"/>
      <c r="AX30" s="148" t="s">
        <v>38</v>
      </c>
      <c r="AY30" s="149"/>
      <c r="AZ30" s="149"/>
      <c r="BA30" s="149"/>
      <c r="BB30" s="149"/>
      <c r="BC30" s="149"/>
      <c r="BD30" s="150"/>
    </row>
    <row r="31" spans="1:56" ht="12" customHeight="1">
      <c r="A31" s="6">
        <v>13</v>
      </c>
      <c r="B31" s="148" t="s">
        <v>255</v>
      </c>
      <c r="C31" s="166"/>
      <c r="D31" s="167"/>
      <c r="E31" s="168" t="s">
        <v>207</v>
      </c>
      <c r="F31" s="169"/>
      <c r="G31" s="169"/>
      <c r="H31" s="169"/>
      <c r="I31" s="169"/>
      <c r="J31" s="169"/>
      <c r="K31" s="169"/>
      <c r="L31" s="169"/>
      <c r="M31" s="170"/>
      <c r="N31" s="6"/>
      <c r="O31" s="6"/>
      <c r="P31" s="20">
        <v>25</v>
      </c>
      <c r="Q31" s="7">
        <v>1</v>
      </c>
      <c r="R31" s="6"/>
      <c r="S31" s="148">
        <v>90</v>
      </c>
      <c r="T31" s="150"/>
      <c r="U31" s="148">
        <f>SUM(X31,AI31)</f>
        <v>90</v>
      </c>
      <c r="V31" s="150"/>
      <c r="W31" s="18">
        <f>SUM(Y31,AC31)/30</f>
        <v>2</v>
      </c>
      <c r="X31" s="19">
        <f>SUM(Y31,AC31)</f>
        <v>60</v>
      </c>
      <c r="Y31" s="19">
        <f>SUM(Z31,AA31,AB31)</f>
        <v>10</v>
      </c>
      <c r="Z31" s="19">
        <v>6</v>
      </c>
      <c r="AA31" s="19">
        <v>4</v>
      </c>
      <c r="AB31" s="19">
        <f t="shared" si="12"/>
        <v>0</v>
      </c>
      <c r="AC31" s="6">
        <v>50</v>
      </c>
      <c r="AD31" s="19">
        <f>SUM(AE31:AG31)</f>
        <v>0</v>
      </c>
      <c r="AE31" s="6"/>
      <c r="AF31" s="6"/>
      <c r="AG31" s="6"/>
      <c r="AH31" s="18">
        <f t="shared" si="4"/>
        <v>1</v>
      </c>
      <c r="AI31" s="19">
        <f t="shared" si="5"/>
        <v>30</v>
      </c>
      <c r="AJ31" s="19"/>
      <c r="AK31" s="19"/>
      <c r="AL31" s="19"/>
      <c r="AM31" s="19">
        <f>AR31*16</f>
        <v>0</v>
      </c>
      <c r="AN31" s="6">
        <v>30</v>
      </c>
      <c r="AO31" s="19"/>
      <c r="AP31" s="6"/>
      <c r="AQ31" s="6"/>
      <c r="AR31" s="6"/>
      <c r="AS31" s="6"/>
      <c r="AT31" s="6">
        <v>2</v>
      </c>
      <c r="AU31" s="6"/>
      <c r="AV31" s="6"/>
      <c r="AW31" s="6"/>
      <c r="AX31" s="148" t="s">
        <v>33</v>
      </c>
      <c r="AY31" s="149"/>
      <c r="AZ31" s="149"/>
      <c r="BA31" s="149"/>
      <c r="BB31" s="149"/>
      <c r="BC31" s="149"/>
      <c r="BD31" s="150"/>
    </row>
    <row r="32" spans="1:56" ht="12" customHeight="1">
      <c r="A32" s="6">
        <v>13</v>
      </c>
      <c r="B32" s="148" t="s">
        <v>256</v>
      </c>
      <c r="C32" s="166"/>
      <c r="D32" s="167"/>
      <c r="E32" s="168" t="s">
        <v>243</v>
      </c>
      <c r="F32" s="169"/>
      <c r="G32" s="169"/>
      <c r="H32" s="169"/>
      <c r="I32" s="169"/>
      <c r="J32" s="169"/>
      <c r="K32" s="169"/>
      <c r="L32" s="169"/>
      <c r="M32" s="170"/>
      <c r="N32" s="6"/>
      <c r="O32" s="6"/>
      <c r="P32" s="20">
        <v>25</v>
      </c>
      <c r="Q32" s="7">
        <v>1</v>
      </c>
      <c r="R32" s="6"/>
      <c r="S32" s="148">
        <v>90</v>
      </c>
      <c r="T32" s="150"/>
      <c r="U32" s="148">
        <f>SUM(X32,AI32)</f>
        <v>90</v>
      </c>
      <c r="V32" s="150"/>
      <c r="W32" s="18">
        <f t="shared" si="1"/>
        <v>1</v>
      </c>
      <c r="X32" s="19">
        <f t="shared" si="2"/>
        <v>30</v>
      </c>
      <c r="Y32" s="19">
        <v>4</v>
      </c>
      <c r="Z32" s="19">
        <v>4</v>
      </c>
      <c r="AA32" s="19"/>
      <c r="AB32" s="19">
        <f>AG32*16</f>
        <v>0</v>
      </c>
      <c r="AC32" s="6">
        <v>26</v>
      </c>
      <c r="AD32" s="19">
        <f>SUM(AE32:AG32)</f>
        <v>0</v>
      </c>
      <c r="AE32" s="6"/>
      <c r="AF32" s="6"/>
      <c r="AG32" s="6"/>
      <c r="AH32" s="18">
        <f t="shared" si="4"/>
        <v>2</v>
      </c>
      <c r="AI32" s="19">
        <f t="shared" si="5"/>
        <v>60</v>
      </c>
      <c r="AJ32" s="19">
        <f t="shared" si="6"/>
        <v>6</v>
      </c>
      <c r="AK32" s="19">
        <v>2</v>
      </c>
      <c r="AL32" s="19">
        <v>4</v>
      </c>
      <c r="AM32" s="19">
        <f t="shared" si="11"/>
        <v>0</v>
      </c>
      <c r="AN32" s="6">
        <v>54</v>
      </c>
      <c r="AO32" s="19"/>
      <c r="AP32" s="6"/>
      <c r="AQ32" s="6"/>
      <c r="AR32" s="6"/>
      <c r="AS32" s="6"/>
      <c r="AT32" s="6">
        <v>2</v>
      </c>
      <c r="AU32" s="6"/>
      <c r="AV32" s="6"/>
      <c r="AW32" s="6"/>
      <c r="AX32" s="148" t="s">
        <v>33</v>
      </c>
      <c r="AY32" s="149"/>
      <c r="AZ32" s="149"/>
      <c r="BA32" s="149"/>
      <c r="BB32" s="149"/>
      <c r="BC32" s="149"/>
      <c r="BD32" s="150"/>
    </row>
    <row r="33" spans="1:56" ht="12" customHeight="1">
      <c r="A33" s="6">
        <v>14</v>
      </c>
      <c r="B33" s="148" t="s">
        <v>257</v>
      </c>
      <c r="C33" s="166"/>
      <c r="D33" s="167"/>
      <c r="E33" s="158" t="s">
        <v>133</v>
      </c>
      <c r="F33" s="159"/>
      <c r="G33" s="159"/>
      <c r="H33" s="159"/>
      <c r="I33" s="159"/>
      <c r="J33" s="159"/>
      <c r="K33" s="159"/>
      <c r="L33" s="159"/>
      <c r="M33" s="160"/>
      <c r="N33" s="6"/>
      <c r="O33" s="6"/>
      <c r="P33" s="20">
        <v>25</v>
      </c>
      <c r="Q33" s="7">
        <v>1</v>
      </c>
      <c r="R33" s="6"/>
      <c r="S33" s="148">
        <v>90</v>
      </c>
      <c r="T33" s="150"/>
      <c r="U33" s="148">
        <f>SUM(X33,AI33)</f>
        <v>90</v>
      </c>
      <c r="V33" s="150"/>
      <c r="W33" s="18">
        <f t="shared" si="1"/>
        <v>2</v>
      </c>
      <c r="X33" s="19">
        <f t="shared" si="2"/>
        <v>60</v>
      </c>
      <c r="Y33" s="19">
        <f>SUM(Z33,AA33,AB33)</f>
        <v>12</v>
      </c>
      <c r="Z33" s="19">
        <v>6</v>
      </c>
      <c r="AA33" s="19">
        <v>6</v>
      </c>
      <c r="AB33" s="19">
        <f>AG33*16</f>
        <v>0</v>
      </c>
      <c r="AC33" s="6">
        <v>48</v>
      </c>
      <c r="AD33" s="19">
        <f>SUM(AE33:AG33)</f>
        <v>0</v>
      </c>
      <c r="AE33" s="6"/>
      <c r="AF33" s="6"/>
      <c r="AG33" s="6"/>
      <c r="AH33" s="25">
        <f t="shared" si="4"/>
        <v>1</v>
      </c>
      <c r="AI33" s="19">
        <f t="shared" si="5"/>
        <v>30</v>
      </c>
      <c r="AJ33" s="19">
        <f t="shared" si="6"/>
        <v>0</v>
      </c>
      <c r="AK33" s="19"/>
      <c r="AL33" s="19"/>
      <c r="AM33" s="19">
        <f t="shared" si="11"/>
        <v>0</v>
      </c>
      <c r="AN33" s="6">
        <v>30</v>
      </c>
      <c r="AO33" s="19"/>
      <c r="AP33" s="6"/>
      <c r="AQ33" s="6"/>
      <c r="AR33" s="6"/>
      <c r="AS33" s="6"/>
      <c r="AT33" s="6">
        <v>2</v>
      </c>
      <c r="AU33" s="6"/>
      <c r="AV33" s="6"/>
      <c r="AW33" s="6"/>
      <c r="AX33" s="148" t="s">
        <v>35</v>
      </c>
      <c r="AY33" s="149"/>
      <c r="AZ33" s="149"/>
      <c r="BA33" s="149"/>
      <c r="BB33" s="149"/>
      <c r="BC33" s="149"/>
      <c r="BD33" s="150"/>
    </row>
    <row r="34" spans="1:56" ht="12" customHeight="1">
      <c r="A34" s="6">
        <v>15</v>
      </c>
      <c r="B34" s="148" t="s">
        <v>246</v>
      </c>
      <c r="C34" s="166"/>
      <c r="D34" s="167"/>
      <c r="E34" s="158" t="s">
        <v>332</v>
      </c>
      <c r="F34" s="159"/>
      <c r="G34" s="159"/>
      <c r="H34" s="159"/>
      <c r="I34" s="159"/>
      <c r="J34" s="159"/>
      <c r="K34" s="159"/>
      <c r="L34" s="159"/>
      <c r="M34" s="160"/>
      <c r="N34" s="6"/>
      <c r="O34" s="6"/>
      <c r="P34" s="20">
        <v>25</v>
      </c>
      <c r="Q34" s="7">
        <v>1</v>
      </c>
      <c r="R34" s="6"/>
      <c r="S34" s="148">
        <v>90</v>
      </c>
      <c r="T34" s="150"/>
      <c r="U34" s="148">
        <f>SUM(X34,AI34)</f>
        <v>90</v>
      </c>
      <c r="V34" s="150"/>
      <c r="W34" s="18">
        <v>2</v>
      </c>
      <c r="X34" s="19">
        <v>60</v>
      </c>
      <c r="Y34" s="19">
        <v>10</v>
      </c>
      <c r="Z34" s="19">
        <v>6</v>
      </c>
      <c r="AA34" s="19">
        <v>4</v>
      </c>
      <c r="AB34" s="19"/>
      <c r="AC34" s="6">
        <v>50</v>
      </c>
      <c r="AD34" s="19"/>
      <c r="AE34" s="6"/>
      <c r="AF34" s="6"/>
      <c r="AG34" s="6"/>
      <c r="AH34" s="25">
        <f>SUM(AJ34,AN34)/30</f>
        <v>1</v>
      </c>
      <c r="AI34" s="19">
        <f>SUM(AJ34,AN34)</f>
        <v>30</v>
      </c>
      <c r="AJ34" s="19"/>
      <c r="AK34" s="19"/>
      <c r="AL34" s="19"/>
      <c r="AM34" s="19">
        <f>AR34*16</f>
        <v>0</v>
      </c>
      <c r="AN34" s="6">
        <v>30</v>
      </c>
      <c r="AO34" s="19"/>
      <c r="AP34" s="6"/>
      <c r="AQ34" s="6"/>
      <c r="AR34" s="6"/>
      <c r="AS34" s="6"/>
      <c r="AT34" s="6">
        <v>2</v>
      </c>
      <c r="AU34" s="6"/>
      <c r="AV34" s="6"/>
      <c r="AW34" s="6"/>
      <c r="AX34" s="148" t="s">
        <v>336</v>
      </c>
      <c r="AY34" s="149"/>
      <c r="AZ34" s="149"/>
      <c r="BA34" s="149"/>
      <c r="BB34" s="149"/>
      <c r="BC34" s="149"/>
      <c r="BD34" s="150"/>
    </row>
    <row r="35" spans="1:56" ht="12" customHeight="1">
      <c r="A35" s="6">
        <v>16</v>
      </c>
      <c r="B35" s="148" t="s">
        <v>334</v>
      </c>
      <c r="C35" s="166"/>
      <c r="D35" s="167"/>
      <c r="E35" s="158" t="s">
        <v>117</v>
      </c>
      <c r="F35" s="159"/>
      <c r="G35" s="159"/>
      <c r="H35" s="159"/>
      <c r="I35" s="159"/>
      <c r="J35" s="159"/>
      <c r="K35" s="159"/>
      <c r="L35" s="159"/>
      <c r="M35" s="160"/>
      <c r="N35" s="6"/>
      <c r="O35" s="6"/>
      <c r="P35" s="20">
        <v>25</v>
      </c>
      <c r="Q35" s="7">
        <v>1</v>
      </c>
      <c r="R35" s="6"/>
      <c r="S35" s="148"/>
      <c r="T35" s="150"/>
      <c r="U35" s="148">
        <v>6</v>
      </c>
      <c r="V35" s="150"/>
      <c r="W35" s="18"/>
      <c r="X35" s="19"/>
      <c r="Y35" s="19"/>
      <c r="Z35" s="19"/>
      <c r="AA35" s="19"/>
      <c r="AB35" s="19"/>
      <c r="AC35" s="6"/>
      <c r="AD35" s="19"/>
      <c r="AE35" s="6"/>
      <c r="AF35" s="6"/>
      <c r="AG35" s="6"/>
      <c r="AH35" s="25"/>
      <c r="AI35" s="19"/>
      <c r="AJ35" s="19">
        <v>6</v>
      </c>
      <c r="AK35" s="19">
        <v>6</v>
      </c>
      <c r="AL35" s="19"/>
      <c r="AM35" s="19"/>
      <c r="AN35" s="6"/>
      <c r="AO35" s="19"/>
      <c r="AP35" s="6"/>
      <c r="AQ35" s="6"/>
      <c r="AR35" s="6"/>
      <c r="AS35" s="6"/>
      <c r="AT35" s="6"/>
      <c r="AU35" s="6"/>
      <c r="AV35" s="6"/>
      <c r="AW35" s="6"/>
      <c r="AX35" s="148" t="s">
        <v>345</v>
      </c>
      <c r="AY35" s="149"/>
      <c r="AZ35" s="149"/>
      <c r="BA35" s="149"/>
      <c r="BB35" s="149"/>
      <c r="BC35" s="149"/>
      <c r="BD35" s="150"/>
    </row>
    <row r="36" spans="1:56" ht="12" customHeight="1">
      <c r="A36" s="6">
        <v>17</v>
      </c>
      <c r="B36" s="148" t="s">
        <v>203</v>
      </c>
      <c r="C36" s="166"/>
      <c r="D36" s="167"/>
      <c r="E36" s="158" t="s">
        <v>44</v>
      </c>
      <c r="F36" s="159"/>
      <c r="G36" s="159"/>
      <c r="H36" s="159"/>
      <c r="I36" s="159"/>
      <c r="J36" s="159"/>
      <c r="K36" s="159"/>
      <c r="L36" s="159"/>
      <c r="M36" s="160"/>
      <c r="N36" s="6"/>
      <c r="O36" s="6"/>
      <c r="P36" s="20">
        <v>25</v>
      </c>
      <c r="Q36" s="7">
        <v>1</v>
      </c>
      <c r="R36" s="6"/>
      <c r="S36" s="148"/>
      <c r="T36" s="150"/>
      <c r="U36" s="148">
        <v>8</v>
      </c>
      <c r="V36" s="150"/>
      <c r="W36" s="18"/>
      <c r="X36" s="19"/>
      <c r="Y36" s="19"/>
      <c r="Z36" s="19"/>
      <c r="AA36" s="19"/>
      <c r="AB36" s="19"/>
      <c r="AC36" s="6"/>
      <c r="AD36" s="19"/>
      <c r="AE36" s="6"/>
      <c r="AF36" s="6"/>
      <c r="AG36" s="6"/>
      <c r="AH36" s="25"/>
      <c r="AI36" s="19"/>
      <c r="AJ36" s="19">
        <v>8</v>
      </c>
      <c r="AK36" s="19">
        <v>8</v>
      </c>
      <c r="AL36" s="19"/>
      <c r="AM36" s="19"/>
      <c r="AN36" s="6"/>
      <c r="AO36" s="19"/>
      <c r="AP36" s="6"/>
      <c r="AQ36" s="6"/>
      <c r="AR36" s="6"/>
      <c r="AS36" s="6"/>
      <c r="AT36" s="6"/>
      <c r="AU36" s="6"/>
      <c r="AV36" s="6"/>
      <c r="AW36" s="6"/>
      <c r="AX36" s="148" t="s">
        <v>337</v>
      </c>
      <c r="AY36" s="149"/>
      <c r="AZ36" s="149"/>
      <c r="BA36" s="149"/>
      <c r="BB36" s="149"/>
      <c r="BC36" s="149"/>
      <c r="BD36" s="150"/>
    </row>
    <row r="37" spans="1:56" ht="12" customHeight="1">
      <c r="A37" s="6">
        <v>18</v>
      </c>
      <c r="B37" s="148" t="s">
        <v>259</v>
      </c>
      <c r="C37" s="166"/>
      <c r="D37" s="167"/>
      <c r="E37" s="158" t="s">
        <v>46</v>
      </c>
      <c r="F37" s="159"/>
      <c r="G37" s="159"/>
      <c r="H37" s="159"/>
      <c r="I37" s="159"/>
      <c r="J37" s="159"/>
      <c r="K37" s="159"/>
      <c r="L37" s="159"/>
      <c r="M37" s="160"/>
      <c r="N37" s="6"/>
      <c r="O37" s="6"/>
      <c r="P37" s="20">
        <v>25</v>
      </c>
      <c r="Q37" s="7">
        <v>1</v>
      </c>
      <c r="R37" s="6"/>
      <c r="S37" s="148"/>
      <c r="T37" s="150"/>
      <c r="U37" s="148">
        <v>8</v>
      </c>
      <c r="V37" s="150"/>
      <c r="W37" s="18"/>
      <c r="X37" s="19"/>
      <c r="Y37" s="19"/>
      <c r="Z37" s="19"/>
      <c r="AA37" s="19"/>
      <c r="AB37" s="19"/>
      <c r="AC37" s="6"/>
      <c r="AD37" s="19"/>
      <c r="AE37" s="6"/>
      <c r="AF37" s="6"/>
      <c r="AG37" s="6"/>
      <c r="AH37" s="25"/>
      <c r="AI37" s="19"/>
      <c r="AJ37" s="19">
        <v>8</v>
      </c>
      <c r="AK37" s="19">
        <v>8</v>
      </c>
      <c r="AL37" s="19"/>
      <c r="AM37" s="19"/>
      <c r="AN37" s="6"/>
      <c r="AO37" s="19"/>
      <c r="AP37" s="6"/>
      <c r="AQ37" s="6"/>
      <c r="AR37" s="6"/>
      <c r="AS37" s="6"/>
      <c r="AT37" s="6"/>
      <c r="AU37" s="6"/>
      <c r="AV37" s="6"/>
      <c r="AW37" s="6"/>
      <c r="AX37" s="148" t="s">
        <v>338</v>
      </c>
      <c r="AY37" s="149"/>
      <c r="AZ37" s="149"/>
      <c r="BA37" s="149"/>
      <c r="BB37" s="149"/>
      <c r="BC37" s="149"/>
      <c r="BD37" s="150"/>
    </row>
    <row r="38" spans="1:56" ht="12" customHeight="1">
      <c r="A38" s="6">
        <v>19</v>
      </c>
      <c r="B38" s="148" t="s">
        <v>261</v>
      </c>
      <c r="C38" s="166"/>
      <c r="D38" s="167"/>
      <c r="E38" s="158" t="s">
        <v>48</v>
      </c>
      <c r="F38" s="159"/>
      <c r="G38" s="159"/>
      <c r="H38" s="159"/>
      <c r="I38" s="159"/>
      <c r="J38" s="159"/>
      <c r="K38" s="159"/>
      <c r="L38" s="159"/>
      <c r="M38" s="160"/>
      <c r="N38" s="6"/>
      <c r="O38" s="6"/>
      <c r="P38" s="20">
        <v>25</v>
      </c>
      <c r="Q38" s="7">
        <v>1</v>
      </c>
      <c r="R38" s="6"/>
      <c r="S38" s="148"/>
      <c r="T38" s="150"/>
      <c r="U38" s="148">
        <v>8</v>
      </c>
      <c r="V38" s="150"/>
      <c r="W38" s="18"/>
      <c r="X38" s="19"/>
      <c r="Y38" s="19"/>
      <c r="Z38" s="19"/>
      <c r="AA38" s="19"/>
      <c r="AB38" s="19"/>
      <c r="AC38" s="6"/>
      <c r="AD38" s="19"/>
      <c r="AE38" s="6"/>
      <c r="AF38" s="6"/>
      <c r="AG38" s="6"/>
      <c r="AH38" s="25"/>
      <c r="AI38" s="19"/>
      <c r="AJ38" s="19">
        <v>8</v>
      </c>
      <c r="AK38" s="19">
        <v>8</v>
      </c>
      <c r="AL38" s="19"/>
      <c r="AM38" s="19"/>
      <c r="AN38" s="6"/>
      <c r="AO38" s="19"/>
      <c r="AP38" s="6"/>
      <c r="AQ38" s="6"/>
      <c r="AR38" s="6"/>
      <c r="AS38" s="6"/>
      <c r="AT38" s="6"/>
      <c r="AU38" s="6"/>
      <c r="AV38" s="6"/>
      <c r="AW38" s="6"/>
      <c r="AX38" s="148" t="s">
        <v>339</v>
      </c>
      <c r="AY38" s="149"/>
      <c r="AZ38" s="149"/>
      <c r="BA38" s="149"/>
      <c r="BB38" s="149"/>
      <c r="BC38" s="149"/>
      <c r="BD38" s="150"/>
    </row>
    <row r="39" spans="1:56" ht="12" customHeight="1">
      <c r="A39" s="6">
        <v>20</v>
      </c>
      <c r="B39" s="148" t="s">
        <v>202</v>
      </c>
      <c r="C39" s="166"/>
      <c r="D39" s="167"/>
      <c r="E39" s="158" t="s">
        <v>333</v>
      </c>
      <c r="F39" s="159"/>
      <c r="G39" s="159"/>
      <c r="H39" s="159"/>
      <c r="I39" s="159"/>
      <c r="J39" s="159"/>
      <c r="K39" s="159"/>
      <c r="L39" s="159"/>
      <c r="M39" s="160"/>
      <c r="N39" s="6"/>
      <c r="O39" s="6"/>
      <c r="P39" s="20">
        <v>25</v>
      </c>
      <c r="Q39" s="7">
        <v>1</v>
      </c>
      <c r="R39" s="6"/>
      <c r="S39" s="148"/>
      <c r="T39" s="150"/>
      <c r="U39" s="148">
        <v>6</v>
      </c>
      <c r="V39" s="150"/>
      <c r="W39" s="18"/>
      <c r="X39" s="19"/>
      <c r="Y39" s="19"/>
      <c r="Z39" s="19"/>
      <c r="AA39" s="19"/>
      <c r="AB39" s="19"/>
      <c r="AC39" s="6"/>
      <c r="AD39" s="19"/>
      <c r="AE39" s="6"/>
      <c r="AF39" s="6"/>
      <c r="AG39" s="6"/>
      <c r="AH39" s="25"/>
      <c r="AI39" s="19"/>
      <c r="AJ39" s="19">
        <v>6</v>
      </c>
      <c r="AK39" s="19">
        <v>6</v>
      </c>
      <c r="AL39" s="19"/>
      <c r="AM39" s="19"/>
      <c r="AN39" s="6"/>
      <c r="AO39" s="19"/>
      <c r="AP39" s="6"/>
      <c r="AQ39" s="6"/>
      <c r="AR39" s="6"/>
      <c r="AS39" s="6"/>
      <c r="AT39" s="6"/>
      <c r="AU39" s="6"/>
      <c r="AV39" s="6"/>
      <c r="AW39" s="6"/>
      <c r="AX39" s="148" t="s">
        <v>141</v>
      </c>
      <c r="AY39" s="149"/>
      <c r="AZ39" s="149"/>
      <c r="BA39" s="149"/>
      <c r="BB39" s="149"/>
      <c r="BC39" s="149"/>
      <c r="BD39" s="150"/>
    </row>
    <row r="40" spans="1:56" ht="12" customHeight="1">
      <c r="A40" s="6">
        <v>21</v>
      </c>
      <c r="B40" s="148" t="s">
        <v>344</v>
      </c>
      <c r="C40" s="149"/>
      <c r="D40" s="150"/>
      <c r="E40" s="163" t="s">
        <v>169</v>
      </c>
      <c r="F40" s="164"/>
      <c r="G40" s="164"/>
      <c r="H40" s="164"/>
      <c r="I40" s="164"/>
      <c r="J40" s="164"/>
      <c r="K40" s="164"/>
      <c r="L40" s="164"/>
      <c r="M40" s="165"/>
      <c r="N40" s="7"/>
      <c r="O40" s="7"/>
      <c r="P40" s="20">
        <v>13</v>
      </c>
      <c r="Q40" s="7">
        <v>1</v>
      </c>
      <c r="R40" s="6"/>
      <c r="S40" s="148"/>
      <c r="T40" s="150"/>
      <c r="U40" s="148">
        <v>0</v>
      </c>
      <c r="V40" s="150"/>
      <c r="W40" s="35"/>
      <c r="X40" s="19"/>
      <c r="Y40" s="19"/>
      <c r="Z40" s="19"/>
      <c r="AA40" s="19"/>
      <c r="AB40" s="19"/>
      <c r="AC40" s="6"/>
      <c r="AD40" s="19"/>
      <c r="AE40" s="6"/>
      <c r="AF40" s="6"/>
      <c r="AG40" s="6"/>
      <c r="AH40" s="45"/>
      <c r="AI40" s="42"/>
      <c r="AJ40" s="19"/>
      <c r="AK40" s="19"/>
      <c r="AL40" s="19"/>
      <c r="AM40" s="19"/>
      <c r="AN40" s="6"/>
      <c r="AO40" s="19"/>
      <c r="AP40" s="6"/>
      <c r="AQ40" s="6"/>
      <c r="AR40" s="6"/>
      <c r="AS40" s="6"/>
      <c r="AT40" s="6"/>
      <c r="AU40" s="6"/>
      <c r="AV40" s="6">
        <v>2</v>
      </c>
      <c r="AW40" s="6"/>
      <c r="AX40" s="148" t="s">
        <v>35</v>
      </c>
      <c r="AY40" s="149"/>
      <c r="AZ40" s="149"/>
      <c r="BA40" s="149"/>
      <c r="BB40" s="149"/>
      <c r="BC40" s="149"/>
      <c r="BD40" s="150"/>
    </row>
    <row r="41" spans="1:56" ht="12" customHeight="1">
      <c r="A41" s="6">
        <v>22</v>
      </c>
      <c r="B41" s="148" t="s">
        <v>344</v>
      </c>
      <c r="C41" s="149"/>
      <c r="D41" s="150"/>
      <c r="E41" s="163" t="s">
        <v>170</v>
      </c>
      <c r="F41" s="164"/>
      <c r="G41" s="164"/>
      <c r="H41" s="164"/>
      <c r="I41" s="164"/>
      <c r="J41" s="164"/>
      <c r="K41" s="164"/>
      <c r="L41" s="164"/>
      <c r="M41" s="165"/>
      <c r="N41" s="7"/>
      <c r="O41" s="7"/>
      <c r="P41" s="20">
        <v>12</v>
      </c>
      <c r="Q41" s="7">
        <v>1</v>
      </c>
      <c r="R41" s="6"/>
      <c r="S41" s="148"/>
      <c r="T41" s="150"/>
      <c r="U41" s="148">
        <v>0</v>
      </c>
      <c r="V41" s="150"/>
      <c r="W41" s="35"/>
      <c r="X41" s="19"/>
      <c r="Y41" s="19"/>
      <c r="Z41" s="19"/>
      <c r="AA41" s="19"/>
      <c r="AB41" s="19"/>
      <c r="AC41" s="6"/>
      <c r="AD41" s="19"/>
      <c r="AE41" s="6"/>
      <c r="AF41" s="6"/>
      <c r="AG41" s="6"/>
      <c r="AH41" s="45"/>
      <c r="AI41" s="42"/>
      <c r="AJ41" s="19"/>
      <c r="AK41" s="19"/>
      <c r="AL41" s="19"/>
      <c r="AM41" s="19"/>
      <c r="AN41" s="6"/>
      <c r="AO41" s="19"/>
      <c r="AP41" s="6"/>
      <c r="AQ41" s="6"/>
      <c r="AR41" s="6"/>
      <c r="AS41" s="6"/>
      <c r="AT41" s="6"/>
      <c r="AU41" s="6"/>
      <c r="AV41" s="6">
        <v>2</v>
      </c>
      <c r="AW41" s="6"/>
      <c r="AX41" s="148" t="s">
        <v>40</v>
      </c>
      <c r="AY41" s="149"/>
      <c r="AZ41" s="149"/>
      <c r="BA41" s="149"/>
      <c r="BB41" s="149"/>
      <c r="BC41" s="149"/>
      <c r="BD41" s="150"/>
    </row>
    <row r="42" spans="1:56" ht="12" customHeight="1">
      <c r="A42" s="20"/>
      <c r="B42" s="86"/>
      <c r="C42" s="87"/>
      <c r="D42" s="88"/>
      <c r="E42" s="86" t="s">
        <v>103</v>
      </c>
      <c r="F42" s="87"/>
      <c r="G42" s="87"/>
      <c r="H42" s="87"/>
      <c r="I42" s="87"/>
      <c r="J42" s="87"/>
      <c r="K42" s="87"/>
      <c r="L42" s="87"/>
      <c r="M42" s="88"/>
      <c r="N42" s="20"/>
      <c r="O42" s="20"/>
      <c r="P42" s="20"/>
      <c r="Q42" s="20"/>
      <c r="R42" s="20"/>
      <c r="S42" s="161"/>
      <c r="T42" s="162"/>
      <c r="U42" s="161">
        <f>SUM(U19:V23,U26:V34)</f>
        <v>1800</v>
      </c>
      <c r="V42" s="162"/>
      <c r="W42" s="55">
        <f>SUM(W19:W23,W26:W34)</f>
        <v>38</v>
      </c>
      <c r="X42" s="55">
        <v>1140</v>
      </c>
      <c r="Y42" s="55">
        <v>222</v>
      </c>
      <c r="Z42" s="55">
        <v>116</v>
      </c>
      <c r="AA42" s="55">
        <v>106</v>
      </c>
      <c r="AB42" s="55">
        <f>SUM(AB19:AB23,AB26:AB28)</f>
        <v>0</v>
      </c>
      <c r="AC42" s="55">
        <v>918</v>
      </c>
      <c r="AD42" s="55">
        <f>SUM(AD19:AD20,AD22:AD23,AD26:AD41)</f>
        <v>0</v>
      </c>
      <c r="AE42" s="55">
        <f>SUM(AE19:AE20,AE22:AE23,AE26:AE41)</f>
        <v>0</v>
      </c>
      <c r="AF42" s="55">
        <f>SUM(AF19:AF20,AF22:AF23,AF26:AF41)</f>
        <v>0</v>
      </c>
      <c r="AG42" s="55">
        <f>SUM(AG19:AG20,AG22:AG23,AG26:AG41)</f>
        <v>0</v>
      </c>
      <c r="AH42" s="55">
        <f>SUM(AH25:AH41)</f>
        <v>22</v>
      </c>
      <c r="AI42" s="55">
        <f aca="true" t="shared" si="13" ref="AI42:AN42">SUM(AI25:AI41)</f>
        <v>660</v>
      </c>
      <c r="AJ42" s="55">
        <f t="shared" si="13"/>
        <v>108</v>
      </c>
      <c r="AK42" s="55">
        <f t="shared" si="13"/>
        <v>64</v>
      </c>
      <c r="AL42" s="55">
        <f t="shared" si="13"/>
        <v>44</v>
      </c>
      <c r="AM42" s="55">
        <f t="shared" si="13"/>
        <v>0</v>
      </c>
      <c r="AN42" s="55">
        <f t="shared" si="13"/>
        <v>588</v>
      </c>
      <c r="AO42" s="55">
        <f>SUM(AO25:AO41)</f>
        <v>0</v>
      </c>
      <c r="AP42" s="55">
        <f>SUM(AP25:AP41)</f>
        <v>0</v>
      </c>
      <c r="AQ42" s="55">
        <f>SUM(AQ25:AQ41)</f>
        <v>0</v>
      </c>
      <c r="AR42" s="55">
        <f>SUM(AR25:AR41)</f>
        <v>0</v>
      </c>
      <c r="AS42" s="59" t="s">
        <v>244</v>
      </c>
      <c r="AT42" s="59" t="s">
        <v>340</v>
      </c>
      <c r="AU42" s="20"/>
      <c r="AV42" s="20" t="s">
        <v>132</v>
      </c>
      <c r="AW42" s="20"/>
      <c r="AX42" s="86"/>
      <c r="AY42" s="87"/>
      <c r="AZ42" s="87"/>
      <c r="BA42" s="87"/>
      <c r="BB42" s="87"/>
      <c r="BC42" s="87"/>
      <c r="BD42" s="88"/>
    </row>
    <row r="43" spans="1:56" ht="14.25" customHeight="1">
      <c r="A43" s="151" t="s">
        <v>102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3"/>
    </row>
    <row r="44" spans="1:56" ht="12" customHeight="1">
      <c r="A44" s="6">
        <v>1</v>
      </c>
      <c r="B44" s="148"/>
      <c r="C44" s="149"/>
      <c r="D44" s="150"/>
      <c r="E44" s="158"/>
      <c r="F44" s="159"/>
      <c r="G44" s="159"/>
      <c r="H44" s="159"/>
      <c r="I44" s="159"/>
      <c r="J44" s="159"/>
      <c r="K44" s="159"/>
      <c r="L44" s="159"/>
      <c r="M44" s="160"/>
      <c r="N44" s="6"/>
      <c r="O44" s="6"/>
      <c r="P44" s="20"/>
      <c r="Q44" s="6"/>
      <c r="R44" s="6"/>
      <c r="S44" s="148"/>
      <c r="T44" s="150"/>
      <c r="U44" s="148">
        <f>SUM(X44,AI44)</f>
        <v>0</v>
      </c>
      <c r="V44" s="150"/>
      <c r="W44" s="21">
        <f>SUM(Y44,AC44)/30</f>
        <v>0</v>
      </c>
      <c r="X44" s="19">
        <f>SUM(Y44,AC44)</f>
        <v>0</v>
      </c>
      <c r="Y44" s="19">
        <f>SUM(Z44,AA44,AB44)</f>
        <v>0</v>
      </c>
      <c r="Z44" s="19">
        <f aca="true" t="shared" si="14" ref="Z44:AB45">AE44*16</f>
        <v>0</v>
      </c>
      <c r="AA44" s="19">
        <f t="shared" si="14"/>
        <v>0</v>
      </c>
      <c r="AB44" s="19">
        <f t="shared" si="14"/>
        <v>0</v>
      </c>
      <c r="AC44" s="6"/>
      <c r="AD44" s="19">
        <f>SUM(AE44:AG44)</f>
        <v>0</v>
      </c>
      <c r="AE44" s="6"/>
      <c r="AF44" s="6"/>
      <c r="AG44" s="6"/>
      <c r="AH44" s="18">
        <f>SUM(AJ44,AN44)/30</f>
        <v>0</v>
      </c>
      <c r="AI44" s="19">
        <f>SUM(AJ44,AN44)</f>
        <v>0</v>
      </c>
      <c r="AJ44" s="19">
        <f>SUM(AK44,AL44,AM44)</f>
        <v>0</v>
      </c>
      <c r="AK44" s="19">
        <f aca="true" t="shared" si="15" ref="AK44:AM45">AP44*16</f>
        <v>0</v>
      </c>
      <c r="AL44" s="19">
        <f t="shared" si="15"/>
        <v>0</v>
      </c>
      <c r="AM44" s="19">
        <f t="shared" si="15"/>
        <v>0</v>
      </c>
      <c r="AN44" s="6"/>
      <c r="AO44" s="19">
        <f>SUM(AP44:AR44)</f>
        <v>0</v>
      </c>
      <c r="AP44" s="6"/>
      <c r="AQ44" s="6"/>
      <c r="AR44" s="6"/>
      <c r="AS44" s="6"/>
      <c r="AT44" s="6"/>
      <c r="AU44" s="6"/>
      <c r="AV44" s="6"/>
      <c r="AW44" s="6"/>
      <c r="AX44" s="148"/>
      <c r="AY44" s="149"/>
      <c r="AZ44" s="149"/>
      <c r="BA44" s="149"/>
      <c r="BB44" s="149"/>
      <c r="BC44" s="149"/>
      <c r="BD44" s="150"/>
    </row>
    <row r="45" spans="1:56" ht="14.25" customHeight="1">
      <c r="A45" s="6">
        <v>2</v>
      </c>
      <c r="B45" s="148"/>
      <c r="C45" s="149"/>
      <c r="D45" s="150"/>
      <c r="E45" s="158"/>
      <c r="F45" s="159"/>
      <c r="G45" s="159"/>
      <c r="H45" s="159"/>
      <c r="I45" s="159"/>
      <c r="J45" s="159"/>
      <c r="K45" s="159"/>
      <c r="L45" s="159"/>
      <c r="M45" s="160"/>
      <c r="N45" s="6"/>
      <c r="O45" s="6"/>
      <c r="P45" s="6"/>
      <c r="Q45" s="6"/>
      <c r="R45" s="6"/>
      <c r="S45" s="148"/>
      <c r="T45" s="150"/>
      <c r="U45" s="148">
        <f>SUM(X45,AI45)</f>
        <v>0</v>
      </c>
      <c r="V45" s="150"/>
      <c r="W45" s="18">
        <f>SUM(Y45,AC45)/30</f>
        <v>0</v>
      </c>
      <c r="X45" s="19">
        <f>SUM(Y45,AC45)</f>
        <v>0</v>
      </c>
      <c r="Y45" s="19">
        <f>SUM(Z45,AA45,AB45)</f>
        <v>0</v>
      </c>
      <c r="Z45" s="19">
        <f t="shared" si="14"/>
        <v>0</v>
      </c>
      <c r="AA45" s="19">
        <f t="shared" si="14"/>
        <v>0</v>
      </c>
      <c r="AB45" s="19">
        <f t="shared" si="14"/>
        <v>0</v>
      </c>
      <c r="AC45" s="6"/>
      <c r="AD45" s="19">
        <f>SUM(AE45:AG45)</f>
        <v>0</v>
      </c>
      <c r="AE45" s="6"/>
      <c r="AF45" s="6"/>
      <c r="AG45" s="6"/>
      <c r="AH45" s="35">
        <f>SUM(AJ45,AN45)/30</f>
        <v>0</v>
      </c>
      <c r="AI45" s="19">
        <f>SUM(AJ45,AN45)</f>
        <v>0</v>
      </c>
      <c r="AJ45" s="19">
        <f>SUM(AK45,AL45,AM45)</f>
        <v>0</v>
      </c>
      <c r="AK45" s="19">
        <f t="shared" si="15"/>
        <v>0</v>
      </c>
      <c r="AL45" s="19">
        <f t="shared" si="15"/>
        <v>0</v>
      </c>
      <c r="AM45" s="19">
        <f t="shared" si="15"/>
        <v>0</v>
      </c>
      <c r="AN45" s="6"/>
      <c r="AO45" s="19">
        <f>SUM(AP45:AR45)</f>
        <v>0</v>
      </c>
      <c r="AP45" s="6"/>
      <c r="AQ45" s="6"/>
      <c r="AR45" s="6"/>
      <c r="AS45" s="6"/>
      <c r="AT45" s="6"/>
      <c r="AU45" s="6"/>
      <c r="AV45" s="6"/>
      <c r="AW45" s="6"/>
      <c r="AX45" s="148"/>
      <c r="AY45" s="149"/>
      <c r="AZ45" s="149"/>
      <c r="BA45" s="149"/>
      <c r="BB45" s="149"/>
      <c r="BC45" s="149"/>
      <c r="BD45" s="150"/>
    </row>
    <row r="46" spans="1:56" ht="12" customHeight="1">
      <c r="A46" s="20"/>
      <c r="B46" s="86"/>
      <c r="C46" s="87"/>
      <c r="D46" s="88"/>
      <c r="E46" s="86" t="s">
        <v>104</v>
      </c>
      <c r="F46" s="87"/>
      <c r="G46" s="87"/>
      <c r="H46" s="87"/>
      <c r="I46" s="87"/>
      <c r="J46" s="87"/>
      <c r="K46" s="87"/>
      <c r="L46" s="87"/>
      <c r="M46" s="88"/>
      <c r="N46" s="20"/>
      <c r="O46" s="20"/>
      <c r="P46" s="20"/>
      <c r="Q46" s="20"/>
      <c r="R46" s="20"/>
      <c r="S46" s="161"/>
      <c r="T46" s="162"/>
      <c r="U46" s="161">
        <f>SUM(U44:V45)</f>
        <v>0</v>
      </c>
      <c r="V46" s="162"/>
      <c r="W46" s="22">
        <f aca="true" t="shared" si="16" ref="W46:AR46">SUM(W44:W45)</f>
        <v>0</v>
      </c>
      <c r="X46" s="22">
        <f t="shared" si="16"/>
        <v>0</v>
      </c>
      <c r="Y46" s="22">
        <f t="shared" si="16"/>
        <v>0</v>
      </c>
      <c r="Z46" s="22">
        <f t="shared" si="16"/>
        <v>0</v>
      </c>
      <c r="AA46" s="22">
        <f t="shared" si="16"/>
        <v>0</v>
      </c>
      <c r="AB46" s="22">
        <f t="shared" si="16"/>
        <v>0</v>
      </c>
      <c r="AC46" s="22">
        <f t="shared" si="16"/>
        <v>0</v>
      </c>
      <c r="AD46" s="22">
        <f t="shared" si="16"/>
        <v>0</v>
      </c>
      <c r="AE46" s="22">
        <f t="shared" si="16"/>
        <v>0</v>
      </c>
      <c r="AF46" s="22">
        <f t="shared" si="16"/>
        <v>0</v>
      </c>
      <c r="AG46" s="22">
        <f t="shared" si="16"/>
        <v>0</v>
      </c>
      <c r="AH46" s="22">
        <f t="shared" si="16"/>
        <v>0</v>
      </c>
      <c r="AI46" s="22">
        <f t="shared" si="16"/>
        <v>0</v>
      </c>
      <c r="AJ46" s="22">
        <f t="shared" si="16"/>
        <v>0</v>
      </c>
      <c r="AK46" s="22">
        <f t="shared" si="16"/>
        <v>0</v>
      </c>
      <c r="AL46" s="22">
        <f t="shared" si="16"/>
        <v>0</v>
      </c>
      <c r="AM46" s="22">
        <f t="shared" si="16"/>
        <v>0</v>
      </c>
      <c r="AN46" s="22">
        <f t="shared" si="16"/>
        <v>0</v>
      </c>
      <c r="AO46" s="22">
        <f t="shared" si="16"/>
        <v>0</v>
      </c>
      <c r="AP46" s="22">
        <f t="shared" si="16"/>
        <v>0</v>
      </c>
      <c r="AQ46" s="22">
        <f t="shared" si="16"/>
        <v>0</v>
      </c>
      <c r="AR46" s="22">
        <f t="shared" si="16"/>
        <v>0</v>
      </c>
      <c r="AS46" s="59" t="s">
        <v>106</v>
      </c>
      <c r="AT46" s="59" t="s">
        <v>106</v>
      </c>
      <c r="AU46" s="20"/>
      <c r="AV46" s="20"/>
      <c r="AW46" s="20"/>
      <c r="AX46" s="86"/>
      <c r="AY46" s="87"/>
      <c r="AZ46" s="87"/>
      <c r="BA46" s="87"/>
      <c r="BB46" s="87"/>
      <c r="BC46" s="87"/>
      <c r="BD46" s="88"/>
    </row>
    <row r="47" spans="1:56" ht="12" customHeight="1">
      <c r="A47" s="9"/>
      <c r="B47" s="101"/>
      <c r="C47" s="102"/>
      <c r="D47" s="103"/>
      <c r="E47" s="101" t="s">
        <v>26</v>
      </c>
      <c r="F47" s="102"/>
      <c r="G47" s="102"/>
      <c r="H47" s="102"/>
      <c r="I47" s="102"/>
      <c r="J47" s="102"/>
      <c r="K47" s="102"/>
      <c r="L47" s="102"/>
      <c r="M47" s="103"/>
      <c r="N47" s="9"/>
      <c r="O47" s="9"/>
      <c r="P47" s="9"/>
      <c r="Q47" s="9"/>
      <c r="R47" s="9"/>
      <c r="S47" s="99"/>
      <c r="T47" s="100"/>
      <c r="U47" s="99">
        <f>SUM(U42)</f>
        <v>1800</v>
      </c>
      <c r="V47" s="100"/>
      <c r="W47" s="78">
        <f>SUM(W42,)</f>
        <v>38</v>
      </c>
      <c r="X47" s="57">
        <f>SUM(X42)</f>
        <v>1140</v>
      </c>
      <c r="Y47" s="57">
        <f>SUM(Y42)</f>
        <v>222</v>
      </c>
      <c r="Z47" s="57">
        <f>SUM(Z42)</f>
        <v>116</v>
      </c>
      <c r="AA47" s="57">
        <f>SUM(AA42)</f>
        <v>106</v>
      </c>
      <c r="AB47" s="57">
        <f>SUM(AB42,AB46)</f>
        <v>0</v>
      </c>
      <c r="AC47" s="57">
        <f>SUM(AC42)</f>
        <v>918</v>
      </c>
      <c r="AD47" s="57">
        <f>SUM(AD42,AD46)</f>
        <v>0</v>
      </c>
      <c r="AE47" s="56">
        <f>SUM(AE42,AE46)</f>
        <v>0</v>
      </c>
      <c r="AF47" s="56">
        <f>SUM(AF42,AF46)</f>
        <v>0</v>
      </c>
      <c r="AG47" s="57">
        <f>SUM(AG42,AG46)</f>
        <v>0</v>
      </c>
      <c r="AH47" s="78">
        <f>SUM(AH42,)</f>
        <v>22</v>
      </c>
      <c r="AI47" s="57">
        <f aca="true" t="shared" si="17" ref="AI47:AR47">SUM(AI42,AI46)</f>
        <v>660</v>
      </c>
      <c r="AJ47" s="57">
        <f t="shared" si="17"/>
        <v>108</v>
      </c>
      <c r="AK47" s="57">
        <f t="shared" si="17"/>
        <v>64</v>
      </c>
      <c r="AL47" s="57">
        <f t="shared" si="17"/>
        <v>44</v>
      </c>
      <c r="AM47" s="57">
        <f t="shared" si="17"/>
        <v>0</v>
      </c>
      <c r="AN47" s="57">
        <f t="shared" si="17"/>
        <v>588</v>
      </c>
      <c r="AO47" s="57">
        <f t="shared" si="17"/>
        <v>0</v>
      </c>
      <c r="AP47" s="57">
        <f t="shared" si="17"/>
        <v>0</v>
      </c>
      <c r="AQ47" s="57">
        <f t="shared" si="17"/>
        <v>0</v>
      </c>
      <c r="AR47" s="57">
        <f t="shared" si="17"/>
        <v>0</v>
      </c>
      <c r="AS47" s="59" t="s">
        <v>244</v>
      </c>
      <c r="AT47" s="59" t="s">
        <v>340</v>
      </c>
      <c r="AU47" s="9"/>
      <c r="AV47" s="9" t="s">
        <v>132</v>
      </c>
      <c r="AW47" s="9"/>
      <c r="AX47" s="101"/>
      <c r="AY47" s="102"/>
      <c r="AZ47" s="102"/>
      <c r="BA47" s="102"/>
      <c r="BB47" s="102"/>
      <c r="BC47" s="102"/>
      <c r="BD47" s="103"/>
    </row>
    <row r="48" spans="1:56" ht="12" customHeight="1">
      <c r="A48" s="29"/>
      <c r="B48" s="30" t="s">
        <v>87</v>
      </c>
      <c r="C48" s="29"/>
      <c r="D48" s="29"/>
      <c r="E48" s="11"/>
      <c r="F48" s="11"/>
      <c r="G48" s="11"/>
      <c r="H48" s="11"/>
      <c r="I48" s="11"/>
      <c r="J48" s="11"/>
      <c r="K48" s="11"/>
      <c r="L48" s="11"/>
      <c r="M48" s="11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1"/>
      <c r="Y48" s="29"/>
      <c r="Z48" s="29"/>
      <c r="AA48" s="29"/>
      <c r="AB48" s="29"/>
      <c r="AC48" s="29"/>
      <c r="AD48" s="29"/>
      <c r="AE48" s="30" t="s">
        <v>143</v>
      </c>
      <c r="AF48" s="29"/>
      <c r="AG48" s="29"/>
      <c r="AH48" s="32"/>
      <c r="AI48" s="32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3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1:56" ht="12" customHeight="1">
      <c r="A49" s="29"/>
      <c r="B49" s="94" t="s">
        <v>88</v>
      </c>
      <c r="C49" s="92" t="s">
        <v>89</v>
      </c>
      <c r="D49" s="92"/>
      <c r="E49" s="92"/>
      <c r="F49" s="92"/>
      <c r="G49" s="92"/>
      <c r="H49" s="92"/>
      <c r="I49" s="92" t="s">
        <v>90</v>
      </c>
      <c r="J49" s="92"/>
      <c r="K49" s="93" t="s">
        <v>91</v>
      </c>
      <c r="L49" s="93"/>
      <c r="M49" s="93" t="s">
        <v>92</v>
      </c>
      <c r="N49" s="93"/>
      <c r="O49" s="93"/>
      <c r="P49" s="93" t="s">
        <v>93</v>
      </c>
      <c r="Q49" s="93"/>
      <c r="R49" s="93" t="s">
        <v>94</v>
      </c>
      <c r="S49" s="93"/>
      <c r="T49" s="93"/>
      <c r="U49" s="93"/>
      <c r="V49" s="29"/>
      <c r="W49" s="31"/>
      <c r="X49" s="31"/>
      <c r="Y49" s="29"/>
      <c r="Z49" s="29"/>
      <c r="AA49" s="29"/>
      <c r="AB49" s="29"/>
      <c r="AC49" s="29"/>
      <c r="AD49" s="29"/>
      <c r="AE49" s="94" t="s">
        <v>88</v>
      </c>
      <c r="AF49" s="92" t="s">
        <v>95</v>
      </c>
      <c r="AG49" s="92"/>
      <c r="AH49" s="92"/>
      <c r="AI49" s="92"/>
      <c r="AJ49" s="92"/>
      <c r="AK49" s="92"/>
      <c r="AL49" s="92"/>
      <c r="AM49" s="92"/>
      <c r="AN49" s="92"/>
      <c r="AO49" s="92" t="s">
        <v>90</v>
      </c>
      <c r="AP49" s="92"/>
      <c r="AQ49" s="93" t="s">
        <v>92</v>
      </c>
      <c r="AR49" s="93"/>
      <c r="AS49" s="93"/>
      <c r="AT49" s="33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2" customHeight="1">
      <c r="A50" s="29"/>
      <c r="B50" s="94"/>
      <c r="C50" s="92"/>
      <c r="D50" s="92"/>
      <c r="E50" s="92"/>
      <c r="F50" s="92"/>
      <c r="G50" s="92"/>
      <c r="H50" s="92"/>
      <c r="I50" s="92"/>
      <c r="J50" s="92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29"/>
      <c r="W50" s="31"/>
      <c r="X50" s="31"/>
      <c r="Y50" s="29"/>
      <c r="Z50" s="29"/>
      <c r="AA50" s="29"/>
      <c r="AB50" s="29"/>
      <c r="AC50" s="29"/>
      <c r="AD50" s="29"/>
      <c r="AE50" s="94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3"/>
      <c r="AR50" s="93"/>
      <c r="AS50" s="93"/>
      <c r="AT50" s="33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12" customHeight="1">
      <c r="A51" s="29"/>
      <c r="B51" s="34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29"/>
      <c r="W51" s="31"/>
      <c r="X51" s="31"/>
      <c r="Y51" s="29"/>
      <c r="Z51" s="29"/>
      <c r="AA51" s="29"/>
      <c r="AB51" s="29"/>
      <c r="AC51" s="29"/>
      <c r="AD51" s="29"/>
      <c r="AE51" s="34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33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2" customHeight="1">
      <c r="A52" s="29"/>
      <c r="B52" s="34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29"/>
      <c r="W52" s="31"/>
      <c r="X52" s="31"/>
      <c r="Y52" s="29"/>
      <c r="Z52" s="29"/>
      <c r="AA52" s="29"/>
      <c r="AB52" s="29"/>
      <c r="AC52" s="29"/>
      <c r="AD52" s="29"/>
      <c r="AE52" s="34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33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8.25" customHeight="1">
      <c r="A53" s="29"/>
      <c r="B53" s="29"/>
      <c r="C53" s="11"/>
      <c r="D53" s="29"/>
      <c r="E53" s="11"/>
      <c r="F53" s="11"/>
      <c r="G53" s="11"/>
      <c r="H53" s="11"/>
      <c r="I53" s="11"/>
      <c r="J53" s="11"/>
      <c r="K53" s="11"/>
      <c r="L53" s="11"/>
      <c r="M53" s="11"/>
      <c r="N53" s="29"/>
      <c r="O53" s="29"/>
      <c r="P53" s="29"/>
      <c r="Q53" s="29"/>
      <c r="R53" s="29"/>
      <c r="S53" s="29"/>
      <c r="T53" s="29"/>
      <c r="U53" s="29"/>
      <c r="V53" s="29"/>
      <c r="W53" s="31"/>
      <c r="X53" s="31"/>
      <c r="Y53" s="29"/>
      <c r="Z53" s="29"/>
      <c r="AA53" s="29"/>
      <c r="AB53" s="29"/>
      <c r="AC53" s="29"/>
      <c r="AD53" s="29"/>
      <c r="AE53" s="34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33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s="13" customFormat="1" ht="7.5" customHeight="1">
      <c r="A54" s="29"/>
      <c r="B54" s="29"/>
      <c r="C54" s="29"/>
      <c r="D54" s="29"/>
      <c r="E54" s="11"/>
      <c r="F54" s="11"/>
      <c r="G54" s="11"/>
      <c r="H54" s="11"/>
      <c r="I54" s="11"/>
      <c r="J54" s="11"/>
      <c r="K54" s="11"/>
      <c r="L54" s="11"/>
      <c r="M54" s="11"/>
      <c r="N54" s="29"/>
      <c r="O54" s="29"/>
      <c r="P54" s="29"/>
      <c r="Q54" s="29"/>
      <c r="R54" s="29"/>
      <c r="S54" s="29"/>
      <c r="T54" s="29"/>
      <c r="U54" s="29"/>
      <c r="V54" s="29"/>
      <c r="W54" s="31"/>
      <c r="X54" s="31"/>
      <c r="Y54" s="29"/>
      <c r="Z54" s="29"/>
      <c r="AA54" s="29"/>
      <c r="AB54" s="29"/>
      <c r="AC54" s="29"/>
      <c r="AD54" s="29"/>
      <c r="AE54" s="29"/>
      <c r="AF54" s="29"/>
      <c r="AG54" s="29"/>
      <c r="AH54" s="32"/>
      <c r="AI54" s="32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3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s="13" customFormat="1" ht="12.75">
      <c r="A56" s="11"/>
      <c r="B56" s="11"/>
      <c r="C56" s="11"/>
      <c r="D56" s="11"/>
      <c r="E56" s="11" t="s">
        <v>328</v>
      </c>
      <c r="F56" s="11"/>
      <c r="G56" s="11"/>
      <c r="H56" s="11"/>
      <c r="I56" s="11"/>
      <c r="J56" s="11"/>
      <c r="K56" s="11"/>
      <c r="L56" s="11"/>
      <c r="M56" s="11"/>
      <c r="N56" s="12" t="s">
        <v>341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s="13" customFormat="1" ht="12.75">
      <c r="A57" s="11"/>
      <c r="B57" s="11"/>
      <c r="C57" s="11"/>
      <c r="D57" s="11"/>
      <c r="E57" s="11" t="s">
        <v>41</v>
      </c>
      <c r="F57" s="11"/>
      <c r="G57" s="11"/>
      <c r="H57" s="11"/>
      <c r="I57" s="11"/>
      <c r="J57" s="11"/>
      <c r="K57" s="11"/>
      <c r="L57" s="11"/>
      <c r="M57" s="11"/>
      <c r="N57" s="12" t="s">
        <v>329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1:51" s="13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 t="s">
        <v>330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ht="6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6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6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5" t="s">
        <v>43</v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2"/>
      <c r="AQ61" s="14"/>
      <c r="AR61" s="14"/>
      <c r="AS61" s="14"/>
      <c r="AT61" s="14"/>
      <c r="AU61" s="14"/>
      <c r="AV61" s="14"/>
      <c r="AW61" s="14"/>
      <c r="AX61" s="14"/>
      <c r="AY61" s="14"/>
      <c r="AZ61" s="13"/>
      <c r="BA61" s="13"/>
      <c r="BB61" s="13"/>
      <c r="BC61" s="13"/>
      <c r="BD61" s="13"/>
    </row>
    <row r="62" spans="1:5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</sheetData>
  <sheetProtection formatCells="0" autoFilter="0"/>
  <mergeCells count="219">
    <mergeCell ref="U45:V45"/>
    <mergeCell ref="S45:T45"/>
    <mergeCell ref="AX44:BD44"/>
    <mergeCell ref="U44:V44"/>
    <mergeCell ref="S44:T44"/>
    <mergeCell ref="AX20:BD20"/>
    <mergeCell ref="B20:D20"/>
    <mergeCell ref="E20:M20"/>
    <mergeCell ref="B23:D23"/>
    <mergeCell ref="E23:M23"/>
    <mergeCell ref="AX23:BD23"/>
    <mergeCell ref="AX22:BD22"/>
    <mergeCell ref="U23:V23"/>
    <mergeCell ref="U20:V20"/>
    <mergeCell ref="E22:M22"/>
    <mergeCell ref="B29:D29"/>
    <mergeCell ref="B30:D30"/>
    <mergeCell ref="B40:D40"/>
    <mergeCell ref="B28:D28"/>
    <mergeCell ref="B34:D34"/>
    <mergeCell ref="B35:D35"/>
    <mergeCell ref="B38:D38"/>
    <mergeCell ref="B39:D39"/>
    <mergeCell ref="B36:D36"/>
    <mergeCell ref="E40:M40"/>
    <mergeCell ref="S40:T40"/>
    <mergeCell ref="B25:D25"/>
    <mergeCell ref="B37:D37"/>
    <mergeCell ref="E32:M32"/>
    <mergeCell ref="B31:D31"/>
    <mergeCell ref="E31:M31"/>
    <mergeCell ref="E28:M28"/>
    <mergeCell ref="B33:D33"/>
    <mergeCell ref="B27:D27"/>
    <mergeCell ref="S37:T37"/>
    <mergeCell ref="U37:V37"/>
    <mergeCell ref="E38:M38"/>
    <mergeCell ref="S38:T38"/>
    <mergeCell ref="U38:V38"/>
    <mergeCell ref="E39:M39"/>
    <mergeCell ref="U33:V33"/>
    <mergeCell ref="S33:T33"/>
    <mergeCell ref="AX27:BD27"/>
    <mergeCell ref="AX29:BD29"/>
    <mergeCell ref="AX28:BD28"/>
    <mergeCell ref="AX25:BD25"/>
    <mergeCell ref="AX33:BD33"/>
    <mergeCell ref="S31:T31"/>
    <mergeCell ref="U30:V30"/>
    <mergeCell ref="U28:V28"/>
    <mergeCell ref="AX31:BD31"/>
    <mergeCell ref="S30:T30"/>
    <mergeCell ref="E24:M24"/>
    <mergeCell ref="E27:M27"/>
    <mergeCell ref="AX32:BD32"/>
    <mergeCell ref="U31:V31"/>
    <mergeCell ref="AX30:BD30"/>
    <mergeCell ref="AX24:BD24"/>
    <mergeCell ref="S24:T24"/>
    <mergeCell ref="U32:V32"/>
    <mergeCell ref="S32:T32"/>
    <mergeCell ref="U24:V24"/>
    <mergeCell ref="S25:T25"/>
    <mergeCell ref="U25:V25"/>
    <mergeCell ref="S29:T29"/>
    <mergeCell ref="U29:V29"/>
    <mergeCell ref="S27:T27"/>
    <mergeCell ref="S28:T28"/>
    <mergeCell ref="E19:M19"/>
    <mergeCell ref="E25:M25"/>
    <mergeCell ref="AX14:BD17"/>
    <mergeCell ref="AX26:BD26"/>
    <mergeCell ref="AX19:BD19"/>
    <mergeCell ref="AX21:BD21"/>
    <mergeCell ref="A18:BD18"/>
    <mergeCell ref="U22:V22"/>
    <mergeCell ref="S20:T20"/>
    <mergeCell ref="S23:T23"/>
    <mergeCell ref="U19:V19"/>
    <mergeCell ref="U21:V21"/>
    <mergeCell ref="U26:V26"/>
    <mergeCell ref="U27:V27"/>
    <mergeCell ref="AH14:AR14"/>
    <mergeCell ref="E29:M29"/>
    <mergeCell ref="AO15:AO17"/>
    <mergeCell ref="E21:M21"/>
    <mergeCell ref="AP15:AR16"/>
    <mergeCell ref="W15:W17"/>
    <mergeCell ref="AJ16:AJ17"/>
    <mergeCell ref="Q14:R16"/>
    <mergeCell ref="X15:X17"/>
    <mergeCell ref="U17:V17"/>
    <mergeCell ref="Y15:AB15"/>
    <mergeCell ref="AC15:AC17"/>
    <mergeCell ref="AI15:AI17"/>
    <mergeCell ref="W14:AG14"/>
    <mergeCell ref="S14:V16"/>
    <mergeCell ref="Z16:AB16"/>
    <mergeCell ref="B8:E8"/>
    <mergeCell ref="F8:I8"/>
    <mergeCell ref="J8:N8"/>
    <mergeCell ref="N14:O16"/>
    <mergeCell ref="B14:D17"/>
    <mergeCell ref="AE15:AG16"/>
    <mergeCell ref="E14:M17"/>
    <mergeCell ref="P14:P17"/>
    <mergeCell ref="Y16:Y17"/>
    <mergeCell ref="AD15:AD17"/>
    <mergeCell ref="A1:BD1"/>
    <mergeCell ref="A2:BD2"/>
    <mergeCell ref="AS14:AV16"/>
    <mergeCell ref="AW14:AW17"/>
    <mergeCell ref="A14:A17"/>
    <mergeCell ref="AN15:AN17"/>
    <mergeCell ref="AJ15:AM15"/>
    <mergeCell ref="A8:A9"/>
    <mergeCell ref="S17:T17"/>
    <mergeCell ref="AH15:AH17"/>
    <mergeCell ref="B21:D21"/>
    <mergeCell ref="B19:D19"/>
    <mergeCell ref="B22:D22"/>
    <mergeCell ref="S21:T21"/>
    <mergeCell ref="E26:M26"/>
    <mergeCell ref="B24:D24"/>
    <mergeCell ref="S26:T26"/>
    <mergeCell ref="B26:D26"/>
    <mergeCell ref="S19:T19"/>
    <mergeCell ref="S22:T22"/>
    <mergeCell ref="E33:M33"/>
    <mergeCell ref="A43:BD43"/>
    <mergeCell ref="B42:D42"/>
    <mergeCell ref="E42:M42"/>
    <mergeCell ref="B32:D32"/>
    <mergeCell ref="E30:M30"/>
    <mergeCell ref="AX41:BD41"/>
    <mergeCell ref="AX40:BD40"/>
    <mergeCell ref="AX42:BD42"/>
    <mergeCell ref="U42:V42"/>
    <mergeCell ref="C52:H52"/>
    <mergeCell ref="AK16:AM16"/>
    <mergeCell ref="B45:D45"/>
    <mergeCell ref="B49:B50"/>
    <mergeCell ref="C49:H50"/>
    <mergeCell ref="I49:J50"/>
    <mergeCell ref="K49:L50"/>
    <mergeCell ref="S42:T42"/>
    <mergeCell ref="E46:M46"/>
    <mergeCell ref="B46:D46"/>
    <mergeCell ref="AX8:BA8"/>
    <mergeCell ref="O8:R8"/>
    <mergeCell ref="S8:W8"/>
    <mergeCell ref="X8:AA8"/>
    <mergeCell ref="AB8:AE8"/>
    <mergeCell ref="AF8:AI8"/>
    <mergeCell ref="AO8:AR8"/>
    <mergeCell ref="AS8:AW8"/>
    <mergeCell ref="AJ8:AN8"/>
    <mergeCell ref="AQ53:AS53"/>
    <mergeCell ref="R52:U52"/>
    <mergeCell ref="AQ49:AS50"/>
    <mergeCell ref="M49:O50"/>
    <mergeCell ref="P49:Q50"/>
    <mergeCell ref="R51:U51"/>
    <mergeCell ref="R49:U50"/>
    <mergeCell ref="P51:Q51"/>
    <mergeCell ref="AF49:AN50"/>
    <mergeCell ref="AE49:AE50"/>
    <mergeCell ref="AQ52:AS52"/>
    <mergeCell ref="AO51:AP51"/>
    <mergeCell ref="I52:J52"/>
    <mergeCell ref="K52:L52"/>
    <mergeCell ref="M52:O52"/>
    <mergeCell ref="P52:Q52"/>
    <mergeCell ref="I51:J51"/>
    <mergeCell ref="K51:L51"/>
    <mergeCell ref="M51:O51"/>
    <mergeCell ref="AQ51:AS51"/>
    <mergeCell ref="AF53:AN53"/>
    <mergeCell ref="AF52:AN52"/>
    <mergeCell ref="AF51:AN51"/>
    <mergeCell ref="AO52:AP52"/>
    <mergeCell ref="AO53:AP53"/>
    <mergeCell ref="AO49:AP50"/>
    <mergeCell ref="C51:H51"/>
    <mergeCell ref="B47:D47"/>
    <mergeCell ref="E47:M47"/>
    <mergeCell ref="E44:M44"/>
    <mergeCell ref="B44:D44"/>
    <mergeCell ref="B41:D41"/>
    <mergeCell ref="E41:M41"/>
    <mergeCell ref="E45:M45"/>
    <mergeCell ref="U40:V40"/>
    <mergeCell ref="AX46:BD46"/>
    <mergeCell ref="AX47:BD47"/>
    <mergeCell ref="S46:T46"/>
    <mergeCell ref="U46:V46"/>
    <mergeCell ref="S47:T47"/>
    <mergeCell ref="U47:V47"/>
    <mergeCell ref="S41:T41"/>
    <mergeCell ref="U41:V41"/>
    <mergeCell ref="AX45:BD45"/>
    <mergeCell ref="E34:M34"/>
    <mergeCell ref="S34:T34"/>
    <mergeCell ref="U34:V34"/>
    <mergeCell ref="AX34:BD34"/>
    <mergeCell ref="E35:M35"/>
    <mergeCell ref="S35:T35"/>
    <mergeCell ref="U35:V35"/>
    <mergeCell ref="AX35:BD35"/>
    <mergeCell ref="AX39:BD39"/>
    <mergeCell ref="AX38:BD38"/>
    <mergeCell ref="E36:M36"/>
    <mergeCell ref="S36:T36"/>
    <mergeCell ref="U36:V36"/>
    <mergeCell ref="S39:T39"/>
    <mergeCell ref="U39:V39"/>
    <mergeCell ref="AX37:BD37"/>
    <mergeCell ref="AX36:BD36"/>
    <mergeCell ref="E37:M37"/>
  </mergeCells>
  <conditionalFormatting sqref="N46:R47 N44:T45 N42:R42 W19:AW41 T22 Q21:T21 Q22:S25 N39:T39 N19:T20 N40:S41 N21:Q38 R26:T38 W44:AX47 W42:AX42">
    <cfRule type="cellIs" priority="9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ht="17.25" customHeight="1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ht="16.5" customHeight="1">
      <c r="A2" s="135" t="s">
        <v>216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29" ht="12.75">
      <c r="B3" s="4" t="s">
        <v>23</v>
      </c>
      <c r="T3" s="1" t="s">
        <v>21</v>
      </c>
      <c r="Z3" s="2" t="s">
        <v>138</v>
      </c>
      <c r="AA3" s="3"/>
      <c r="AB3" s="3"/>
      <c r="AC3" s="3"/>
    </row>
    <row r="4" spans="2:29" ht="12.75">
      <c r="B4" s="1" t="s">
        <v>24</v>
      </c>
      <c r="T4" s="1" t="s">
        <v>174</v>
      </c>
      <c r="Z4" s="3" t="s">
        <v>139</v>
      </c>
      <c r="AA4" s="3"/>
      <c r="AB4" s="3"/>
      <c r="AC4" s="3"/>
    </row>
    <row r="5" spans="2:26" ht="12.75">
      <c r="B5" s="1" t="s">
        <v>25</v>
      </c>
      <c r="T5" s="1" t="s">
        <v>22</v>
      </c>
      <c r="Z5" s="1" t="s">
        <v>284</v>
      </c>
    </row>
    <row r="6" spans="18:26" ht="12.75">
      <c r="R6" s="4"/>
      <c r="S6" s="4"/>
      <c r="T6" s="1" t="s">
        <v>107</v>
      </c>
      <c r="U6" s="4"/>
      <c r="V6" s="4"/>
      <c r="Z6" s="1" t="s">
        <v>145</v>
      </c>
    </row>
    <row r="7" spans="18:22" ht="5.25" customHeight="1">
      <c r="R7" s="4"/>
      <c r="S7" s="4"/>
      <c r="T7" s="4"/>
      <c r="U7" s="4"/>
      <c r="V7" s="4"/>
    </row>
    <row r="8" spans="1:54" ht="12.75">
      <c r="A8" s="136" t="s">
        <v>73</v>
      </c>
      <c r="B8" s="120" t="s">
        <v>74</v>
      </c>
      <c r="C8" s="121"/>
      <c r="D8" s="121"/>
      <c r="E8" s="122"/>
      <c r="F8" s="120" t="s">
        <v>75</v>
      </c>
      <c r="G8" s="121"/>
      <c r="H8" s="121"/>
      <c r="I8" s="122"/>
      <c r="J8" s="120" t="s">
        <v>76</v>
      </c>
      <c r="K8" s="121"/>
      <c r="L8" s="121"/>
      <c r="M8" s="121"/>
      <c r="N8" s="122"/>
      <c r="O8" s="120" t="s">
        <v>77</v>
      </c>
      <c r="P8" s="121"/>
      <c r="Q8" s="121"/>
      <c r="R8" s="122"/>
      <c r="S8" s="120" t="s">
        <v>78</v>
      </c>
      <c r="T8" s="121"/>
      <c r="U8" s="121"/>
      <c r="V8" s="121"/>
      <c r="W8" s="122"/>
      <c r="X8" s="120" t="s">
        <v>79</v>
      </c>
      <c r="Y8" s="121"/>
      <c r="Z8" s="121"/>
      <c r="AA8" s="122"/>
      <c r="AB8" s="120" t="s">
        <v>80</v>
      </c>
      <c r="AC8" s="121"/>
      <c r="AD8" s="121"/>
      <c r="AE8" s="122"/>
      <c r="AF8" s="120" t="s">
        <v>81</v>
      </c>
      <c r="AG8" s="121"/>
      <c r="AH8" s="121"/>
      <c r="AI8" s="122"/>
      <c r="AJ8" s="120" t="s">
        <v>82</v>
      </c>
      <c r="AK8" s="121"/>
      <c r="AL8" s="121"/>
      <c r="AM8" s="121"/>
      <c r="AN8" s="122"/>
      <c r="AO8" s="120" t="s">
        <v>83</v>
      </c>
      <c r="AP8" s="121"/>
      <c r="AQ8" s="121"/>
      <c r="AR8" s="122"/>
      <c r="AS8" s="120" t="s">
        <v>84</v>
      </c>
      <c r="AT8" s="121"/>
      <c r="AU8" s="121"/>
      <c r="AV8" s="121"/>
      <c r="AW8" s="122"/>
      <c r="AX8" s="120" t="s">
        <v>85</v>
      </c>
      <c r="AY8" s="121"/>
      <c r="AZ8" s="121"/>
      <c r="BA8" s="122"/>
      <c r="BB8" s="39"/>
    </row>
    <row r="9" spans="1:54" ht="12.75">
      <c r="A9" s="13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125</v>
      </c>
      <c r="B10" s="26"/>
      <c r="C10" s="26" t="s">
        <v>98</v>
      </c>
      <c r="D10" s="26" t="s">
        <v>98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 t="s">
        <v>98</v>
      </c>
      <c r="AC10" s="26" t="s">
        <v>98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7"/>
      <c r="BB10" s="40"/>
    </row>
    <row r="11" spans="1:54" ht="13.5" customHeight="1">
      <c r="A11" s="27"/>
      <c r="B11" s="27" t="s">
        <v>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3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283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ht="4.5" customHeight="1"/>
    <row r="14" spans="1:56" ht="12.75" customHeight="1">
      <c r="A14" s="106" t="s">
        <v>19</v>
      </c>
      <c r="B14" s="123" t="s">
        <v>238</v>
      </c>
      <c r="C14" s="124"/>
      <c r="D14" s="125"/>
      <c r="E14" s="109" t="s">
        <v>241</v>
      </c>
      <c r="F14" s="110"/>
      <c r="G14" s="110"/>
      <c r="H14" s="110"/>
      <c r="I14" s="110"/>
      <c r="J14" s="110"/>
      <c r="K14" s="110"/>
      <c r="L14" s="110"/>
      <c r="M14" s="111"/>
      <c r="N14" s="93" t="s">
        <v>0</v>
      </c>
      <c r="O14" s="93"/>
      <c r="P14" s="106" t="s">
        <v>3</v>
      </c>
      <c r="Q14" s="93" t="s">
        <v>4</v>
      </c>
      <c r="R14" s="93"/>
      <c r="S14" s="109" t="s">
        <v>67</v>
      </c>
      <c r="T14" s="110"/>
      <c r="U14" s="110"/>
      <c r="V14" s="111"/>
      <c r="W14" s="93" t="s">
        <v>213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 t="s">
        <v>214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157" t="s">
        <v>72</v>
      </c>
      <c r="AT14" s="157"/>
      <c r="AU14" s="157"/>
      <c r="AV14" s="157"/>
      <c r="AW14" s="106" t="s">
        <v>17</v>
      </c>
      <c r="AX14" s="109" t="s">
        <v>18</v>
      </c>
      <c r="AY14" s="110"/>
      <c r="AZ14" s="110"/>
      <c r="BA14" s="110"/>
      <c r="BB14" s="110"/>
      <c r="BC14" s="110"/>
      <c r="BD14" s="111"/>
    </row>
    <row r="15" spans="1:56" ht="12.75" customHeight="1">
      <c r="A15" s="106"/>
      <c r="B15" s="126"/>
      <c r="C15" s="127"/>
      <c r="D15" s="128"/>
      <c r="E15" s="112"/>
      <c r="F15" s="113"/>
      <c r="G15" s="113"/>
      <c r="H15" s="113"/>
      <c r="I15" s="113"/>
      <c r="J15" s="113"/>
      <c r="K15" s="113"/>
      <c r="L15" s="113"/>
      <c r="M15" s="114"/>
      <c r="N15" s="93"/>
      <c r="O15" s="93"/>
      <c r="P15" s="106"/>
      <c r="Q15" s="93"/>
      <c r="R15" s="93"/>
      <c r="S15" s="112"/>
      <c r="T15" s="113"/>
      <c r="U15" s="113"/>
      <c r="V15" s="114"/>
      <c r="W15" s="132" t="s">
        <v>7</v>
      </c>
      <c r="X15" s="132" t="s">
        <v>70</v>
      </c>
      <c r="Y15" s="148" t="s">
        <v>71</v>
      </c>
      <c r="Z15" s="149"/>
      <c r="AA15" s="149"/>
      <c r="AB15" s="150"/>
      <c r="AC15" s="132" t="s">
        <v>13</v>
      </c>
      <c r="AD15" s="132" t="s">
        <v>66</v>
      </c>
      <c r="AE15" s="139" t="s">
        <v>9</v>
      </c>
      <c r="AF15" s="140"/>
      <c r="AG15" s="141"/>
      <c r="AH15" s="132" t="s">
        <v>7</v>
      </c>
      <c r="AI15" s="132" t="s">
        <v>70</v>
      </c>
      <c r="AJ15" s="148" t="s">
        <v>71</v>
      </c>
      <c r="AK15" s="149"/>
      <c r="AL15" s="149"/>
      <c r="AM15" s="150"/>
      <c r="AN15" s="132" t="s">
        <v>13</v>
      </c>
      <c r="AO15" s="132" t="s">
        <v>66</v>
      </c>
      <c r="AP15" s="139" t="s">
        <v>9</v>
      </c>
      <c r="AQ15" s="140"/>
      <c r="AR15" s="141"/>
      <c r="AS15" s="157"/>
      <c r="AT15" s="157"/>
      <c r="AU15" s="157"/>
      <c r="AV15" s="157"/>
      <c r="AW15" s="106"/>
      <c r="AX15" s="112"/>
      <c r="AY15" s="113"/>
      <c r="AZ15" s="113"/>
      <c r="BA15" s="113"/>
      <c r="BB15" s="113"/>
      <c r="BC15" s="113"/>
      <c r="BD15" s="114"/>
    </row>
    <row r="16" spans="1:56" ht="12.75" customHeight="1">
      <c r="A16" s="106"/>
      <c r="B16" s="126"/>
      <c r="C16" s="127"/>
      <c r="D16" s="128"/>
      <c r="E16" s="112"/>
      <c r="F16" s="113"/>
      <c r="G16" s="113"/>
      <c r="H16" s="113"/>
      <c r="I16" s="113"/>
      <c r="J16" s="113"/>
      <c r="K16" s="113"/>
      <c r="L16" s="113"/>
      <c r="M16" s="114"/>
      <c r="N16" s="93"/>
      <c r="O16" s="93"/>
      <c r="P16" s="106"/>
      <c r="Q16" s="93"/>
      <c r="R16" s="93"/>
      <c r="S16" s="115"/>
      <c r="T16" s="116"/>
      <c r="U16" s="116"/>
      <c r="V16" s="117"/>
      <c r="W16" s="133"/>
      <c r="X16" s="133"/>
      <c r="Y16" s="106" t="s">
        <v>8</v>
      </c>
      <c r="Z16" s="138" t="s">
        <v>9</v>
      </c>
      <c r="AA16" s="138"/>
      <c r="AB16" s="138"/>
      <c r="AC16" s="133"/>
      <c r="AD16" s="133"/>
      <c r="AE16" s="142"/>
      <c r="AF16" s="143"/>
      <c r="AG16" s="144"/>
      <c r="AH16" s="133"/>
      <c r="AI16" s="133"/>
      <c r="AJ16" s="106" t="s">
        <v>8</v>
      </c>
      <c r="AK16" s="138" t="s">
        <v>9</v>
      </c>
      <c r="AL16" s="138"/>
      <c r="AM16" s="138"/>
      <c r="AN16" s="133"/>
      <c r="AO16" s="133"/>
      <c r="AP16" s="142"/>
      <c r="AQ16" s="143"/>
      <c r="AR16" s="144"/>
      <c r="AS16" s="157"/>
      <c r="AT16" s="157"/>
      <c r="AU16" s="157"/>
      <c r="AV16" s="157"/>
      <c r="AW16" s="106"/>
      <c r="AX16" s="112"/>
      <c r="AY16" s="113"/>
      <c r="AZ16" s="113"/>
      <c r="BA16" s="113"/>
      <c r="BB16" s="113"/>
      <c r="BC16" s="113"/>
      <c r="BD16" s="114"/>
    </row>
    <row r="17" spans="1:56" ht="66.75" customHeight="1">
      <c r="A17" s="106"/>
      <c r="B17" s="129"/>
      <c r="C17" s="130"/>
      <c r="D17" s="131"/>
      <c r="E17" s="115"/>
      <c r="F17" s="116"/>
      <c r="G17" s="116"/>
      <c r="H17" s="116"/>
      <c r="I17" s="116"/>
      <c r="J17" s="116"/>
      <c r="K17" s="116"/>
      <c r="L17" s="116"/>
      <c r="M17" s="117"/>
      <c r="N17" s="5" t="s">
        <v>1</v>
      </c>
      <c r="O17" s="5" t="s">
        <v>2</v>
      </c>
      <c r="P17" s="106"/>
      <c r="Q17" s="5" t="s">
        <v>5</v>
      </c>
      <c r="R17" s="5" t="s">
        <v>6</v>
      </c>
      <c r="S17" s="118" t="s">
        <v>68</v>
      </c>
      <c r="T17" s="119"/>
      <c r="U17" s="107" t="s">
        <v>69</v>
      </c>
      <c r="V17" s="108"/>
      <c r="W17" s="134"/>
      <c r="X17" s="134"/>
      <c r="Y17" s="106"/>
      <c r="Z17" s="5" t="s">
        <v>10</v>
      </c>
      <c r="AA17" s="5" t="s">
        <v>11</v>
      </c>
      <c r="AB17" s="5" t="s">
        <v>12</v>
      </c>
      <c r="AC17" s="134"/>
      <c r="AD17" s="134"/>
      <c r="AE17" s="5" t="s">
        <v>10</v>
      </c>
      <c r="AF17" s="5" t="s">
        <v>11</v>
      </c>
      <c r="AG17" s="5" t="s">
        <v>12</v>
      </c>
      <c r="AH17" s="134"/>
      <c r="AI17" s="134"/>
      <c r="AJ17" s="106"/>
      <c r="AK17" s="5" t="s">
        <v>10</v>
      </c>
      <c r="AL17" s="5" t="s">
        <v>11</v>
      </c>
      <c r="AM17" s="5" t="s">
        <v>12</v>
      </c>
      <c r="AN17" s="134"/>
      <c r="AO17" s="13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140</v>
      </c>
      <c r="AV17" s="5" t="s">
        <v>16</v>
      </c>
      <c r="AW17" s="106"/>
      <c r="AX17" s="115"/>
      <c r="AY17" s="116"/>
      <c r="AZ17" s="116"/>
      <c r="BA17" s="116"/>
      <c r="BB17" s="116"/>
      <c r="BC17" s="116"/>
      <c r="BD17" s="117"/>
    </row>
    <row r="18" spans="1:56" ht="15" customHeight="1">
      <c r="A18" s="151" t="s">
        <v>101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12" customHeight="1">
      <c r="A19" s="6">
        <v>1</v>
      </c>
      <c r="B19" s="148" t="s">
        <v>144</v>
      </c>
      <c r="C19" s="149"/>
      <c r="D19" s="150"/>
      <c r="E19" s="158" t="s">
        <v>27</v>
      </c>
      <c r="F19" s="159"/>
      <c r="G19" s="159"/>
      <c r="H19" s="159"/>
      <c r="I19" s="159"/>
      <c r="J19" s="159"/>
      <c r="K19" s="159"/>
      <c r="L19" s="159"/>
      <c r="M19" s="160"/>
      <c r="N19" s="6"/>
      <c r="O19" s="6"/>
      <c r="P19" s="6">
        <v>13</v>
      </c>
      <c r="Q19" s="20">
        <v>1</v>
      </c>
      <c r="R19" s="6"/>
      <c r="S19" s="148">
        <v>420</v>
      </c>
      <c r="T19" s="150"/>
      <c r="U19" s="148">
        <v>150</v>
      </c>
      <c r="V19" s="150"/>
      <c r="W19" s="43">
        <v>2</v>
      </c>
      <c r="X19" s="42">
        <v>60</v>
      </c>
      <c r="Y19" s="42">
        <v>10</v>
      </c>
      <c r="Z19" s="19"/>
      <c r="AA19" s="19">
        <v>10</v>
      </c>
      <c r="AB19" s="19"/>
      <c r="AC19" s="6">
        <v>50</v>
      </c>
      <c r="AD19" s="19"/>
      <c r="AE19" s="6"/>
      <c r="AF19" s="6"/>
      <c r="AG19" s="6"/>
      <c r="AH19" s="46">
        <v>3</v>
      </c>
      <c r="AI19" s="19">
        <v>90</v>
      </c>
      <c r="AJ19" s="19">
        <v>10</v>
      </c>
      <c r="AK19" s="19"/>
      <c r="AL19" s="19">
        <v>10</v>
      </c>
      <c r="AM19" s="19"/>
      <c r="AN19" s="6">
        <v>80</v>
      </c>
      <c r="AO19" s="19"/>
      <c r="AP19" s="6"/>
      <c r="AQ19" s="6"/>
      <c r="AR19" s="6"/>
      <c r="AS19" s="20" t="s">
        <v>165</v>
      </c>
      <c r="AT19" s="6"/>
      <c r="AU19" s="6"/>
      <c r="AV19" s="6"/>
      <c r="AW19" s="6"/>
      <c r="AX19" s="148" t="s">
        <v>32</v>
      </c>
      <c r="AY19" s="149"/>
      <c r="AZ19" s="149"/>
      <c r="BA19" s="149"/>
      <c r="BB19" s="149"/>
      <c r="BC19" s="149"/>
      <c r="BD19" s="150"/>
    </row>
    <row r="20" spans="1:56" ht="12" customHeight="1">
      <c r="A20" s="6">
        <v>1</v>
      </c>
      <c r="B20" s="148" t="s">
        <v>144</v>
      </c>
      <c r="C20" s="149"/>
      <c r="D20" s="150"/>
      <c r="E20" s="158" t="s">
        <v>28</v>
      </c>
      <c r="F20" s="159"/>
      <c r="G20" s="159"/>
      <c r="H20" s="159"/>
      <c r="I20" s="159"/>
      <c r="J20" s="159"/>
      <c r="K20" s="159"/>
      <c r="L20" s="159"/>
      <c r="M20" s="160"/>
      <c r="N20" s="6"/>
      <c r="O20" s="6"/>
      <c r="P20" s="6">
        <v>4</v>
      </c>
      <c r="Q20" s="20">
        <v>1</v>
      </c>
      <c r="R20" s="6"/>
      <c r="S20" s="148">
        <v>420</v>
      </c>
      <c r="T20" s="150"/>
      <c r="U20" s="148">
        <v>150</v>
      </c>
      <c r="V20" s="150"/>
      <c r="W20" s="43">
        <v>2</v>
      </c>
      <c r="X20" s="42">
        <v>60</v>
      </c>
      <c r="Y20" s="42">
        <v>10</v>
      </c>
      <c r="Z20" s="19"/>
      <c r="AA20" s="19">
        <v>10</v>
      </c>
      <c r="AB20" s="19"/>
      <c r="AC20" s="6">
        <v>50</v>
      </c>
      <c r="AD20" s="19"/>
      <c r="AE20" s="6"/>
      <c r="AF20" s="6"/>
      <c r="AG20" s="6"/>
      <c r="AH20" s="46">
        <v>3</v>
      </c>
      <c r="AI20" s="19">
        <v>90</v>
      </c>
      <c r="AJ20" s="19">
        <v>10</v>
      </c>
      <c r="AK20" s="19"/>
      <c r="AL20" s="19">
        <v>10</v>
      </c>
      <c r="AM20" s="19"/>
      <c r="AN20" s="6">
        <v>80</v>
      </c>
      <c r="AO20" s="19"/>
      <c r="AP20" s="6"/>
      <c r="AQ20" s="6"/>
      <c r="AR20" s="6"/>
      <c r="AS20" s="20" t="s">
        <v>165</v>
      </c>
      <c r="AT20" s="6"/>
      <c r="AU20" s="6"/>
      <c r="AV20" s="6"/>
      <c r="AW20" s="6"/>
      <c r="AX20" s="148" t="s">
        <v>30</v>
      </c>
      <c r="AY20" s="149"/>
      <c r="AZ20" s="149"/>
      <c r="BA20" s="149"/>
      <c r="BB20" s="149"/>
      <c r="BC20" s="149"/>
      <c r="BD20" s="150"/>
    </row>
    <row r="21" spans="1:56" ht="12" customHeight="1">
      <c r="A21" s="6">
        <v>1</v>
      </c>
      <c r="B21" s="148" t="s">
        <v>144</v>
      </c>
      <c r="C21" s="149"/>
      <c r="D21" s="150"/>
      <c r="E21" s="158" t="s">
        <v>29</v>
      </c>
      <c r="F21" s="159"/>
      <c r="G21" s="159"/>
      <c r="H21" s="159"/>
      <c r="I21" s="159"/>
      <c r="J21" s="159"/>
      <c r="K21" s="159"/>
      <c r="L21" s="159"/>
      <c r="M21" s="160"/>
      <c r="N21" s="6"/>
      <c r="O21" s="6"/>
      <c r="P21" s="6">
        <v>1</v>
      </c>
      <c r="Q21" s="20">
        <v>1</v>
      </c>
      <c r="R21" s="6"/>
      <c r="S21" s="148">
        <v>420</v>
      </c>
      <c r="T21" s="150"/>
      <c r="U21" s="148">
        <v>150</v>
      </c>
      <c r="V21" s="150"/>
      <c r="W21" s="43">
        <v>2</v>
      </c>
      <c r="X21" s="42">
        <v>60</v>
      </c>
      <c r="Y21" s="42">
        <v>10</v>
      </c>
      <c r="Z21" s="19"/>
      <c r="AA21" s="19">
        <v>10</v>
      </c>
      <c r="AB21" s="19"/>
      <c r="AC21" s="6">
        <v>50</v>
      </c>
      <c r="AD21" s="19"/>
      <c r="AE21" s="6"/>
      <c r="AF21" s="6"/>
      <c r="AG21" s="6"/>
      <c r="AH21" s="46">
        <v>3</v>
      </c>
      <c r="AI21" s="19">
        <v>90</v>
      </c>
      <c r="AJ21" s="19">
        <v>10</v>
      </c>
      <c r="AK21" s="19"/>
      <c r="AL21" s="19">
        <v>10</v>
      </c>
      <c r="AM21" s="19"/>
      <c r="AN21" s="6">
        <v>80</v>
      </c>
      <c r="AO21" s="19"/>
      <c r="AP21" s="6"/>
      <c r="AQ21" s="6"/>
      <c r="AR21" s="6"/>
      <c r="AS21" s="20" t="s">
        <v>165</v>
      </c>
      <c r="AT21" s="6"/>
      <c r="AU21" s="6"/>
      <c r="AV21" s="6"/>
      <c r="AW21" s="6"/>
      <c r="AX21" s="148" t="s">
        <v>31</v>
      </c>
      <c r="AY21" s="149"/>
      <c r="AZ21" s="149"/>
      <c r="BA21" s="149"/>
      <c r="BB21" s="149"/>
      <c r="BC21" s="149"/>
      <c r="BD21" s="150"/>
    </row>
    <row r="22" spans="1:56" ht="12" customHeight="1">
      <c r="A22" s="6">
        <v>2</v>
      </c>
      <c r="B22" s="148" t="s">
        <v>148</v>
      </c>
      <c r="C22" s="149"/>
      <c r="D22" s="150"/>
      <c r="E22" s="158" t="s">
        <v>117</v>
      </c>
      <c r="F22" s="159"/>
      <c r="G22" s="159"/>
      <c r="H22" s="159"/>
      <c r="I22" s="159"/>
      <c r="J22" s="159"/>
      <c r="K22" s="159"/>
      <c r="L22" s="159"/>
      <c r="M22" s="160"/>
      <c r="N22" s="6"/>
      <c r="O22" s="6"/>
      <c r="P22" s="6">
        <v>18</v>
      </c>
      <c r="Q22" s="20">
        <v>1</v>
      </c>
      <c r="R22" s="6"/>
      <c r="S22" s="148">
        <v>90</v>
      </c>
      <c r="T22" s="150"/>
      <c r="U22" s="148">
        <v>90</v>
      </c>
      <c r="V22" s="150"/>
      <c r="W22" s="43">
        <v>3</v>
      </c>
      <c r="X22" s="42">
        <v>90</v>
      </c>
      <c r="Y22" s="42">
        <v>10</v>
      </c>
      <c r="Z22" s="19">
        <v>4</v>
      </c>
      <c r="AA22" s="19">
        <v>6</v>
      </c>
      <c r="AB22" s="19"/>
      <c r="AC22" s="6">
        <v>80</v>
      </c>
      <c r="AD22" s="19"/>
      <c r="AE22" s="6"/>
      <c r="AF22" s="6"/>
      <c r="AG22" s="6"/>
      <c r="AH22" s="45"/>
      <c r="AI22" s="19"/>
      <c r="AJ22" s="19"/>
      <c r="AK22" s="19"/>
      <c r="AL22" s="19"/>
      <c r="AM22" s="19"/>
      <c r="AN22" s="6"/>
      <c r="AO22" s="19"/>
      <c r="AP22" s="6"/>
      <c r="AQ22" s="6"/>
      <c r="AR22" s="6"/>
      <c r="AS22" s="20" t="s">
        <v>166</v>
      </c>
      <c r="AT22" s="6"/>
      <c r="AU22" s="6"/>
      <c r="AV22" s="6"/>
      <c r="AW22" s="6"/>
      <c r="AX22" s="148" t="s">
        <v>116</v>
      </c>
      <c r="AY22" s="149"/>
      <c r="AZ22" s="149"/>
      <c r="BA22" s="149"/>
      <c r="BB22" s="149"/>
      <c r="BC22" s="149"/>
      <c r="BD22" s="150"/>
    </row>
    <row r="23" spans="1:56" ht="12" customHeight="1">
      <c r="A23" s="6">
        <v>3</v>
      </c>
      <c r="B23" s="148" t="s">
        <v>149</v>
      </c>
      <c r="C23" s="149"/>
      <c r="D23" s="150"/>
      <c r="E23" s="158" t="s">
        <v>44</v>
      </c>
      <c r="F23" s="159"/>
      <c r="G23" s="159"/>
      <c r="H23" s="159"/>
      <c r="I23" s="159"/>
      <c r="J23" s="159"/>
      <c r="K23" s="159"/>
      <c r="L23" s="159"/>
      <c r="M23" s="160"/>
      <c r="N23" s="6"/>
      <c r="O23" s="6"/>
      <c r="P23" s="6">
        <v>18</v>
      </c>
      <c r="Q23" s="20">
        <v>1</v>
      </c>
      <c r="R23" s="20"/>
      <c r="S23" s="86">
        <v>225</v>
      </c>
      <c r="T23" s="88"/>
      <c r="U23" s="86">
        <v>195</v>
      </c>
      <c r="V23" s="88"/>
      <c r="W23" s="52">
        <v>3</v>
      </c>
      <c r="X23" s="50">
        <v>90</v>
      </c>
      <c r="Y23" s="50">
        <v>16</v>
      </c>
      <c r="Z23" s="22">
        <v>4</v>
      </c>
      <c r="AA23" s="22">
        <v>12</v>
      </c>
      <c r="AB23" s="22"/>
      <c r="AC23" s="20">
        <v>74</v>
      </c>
      <c r="AD23" s="22"/>
      <c r="AE23" s="20"/>
      <c r="AF23" s="20"/>
      <c r="AG23" s="20"/>
      <c r="AH23" s="35">
        <v>3.5</v>
      </c>
      <c r="AI23" s="22">
        <v>105</v>
      </c>
      <c r="AJ23" s="22">
        <v>10</v>
      </c>
      <c r="AK23" s="22">
        <v>2</v>
      </c>
      <c r="AL23" s="22">
        <v>8</v>
      </c>
      <c r="AM23" s="22"/>
      <c r="AN23" s="20">
        <v>95</v>
      </c>
      <c r="AO23" s="22"/>
      <c r="AP23" s="20"/>
      <c r="AQ23" s="20"/>
      <c r="AR23" s="20"/>
      <c r="AS23" s="20" t="s">
        <v>187</v>
      </c>
      <c r="AT23" s="6">
        <v>3</v>
      </c>
      <c r="AU23" s="6"/>
      <c r="AV23" s="6"/>
      <c r="AW23" s="6"/>
      <c r="AX23" s="148" t="s">
        <v>45</v>
      </c>
      <c r="AY23" s="149"/>
      <c r="AZ23" s="149"/>
      <c r="BA23" s="149"/>
      <c r="BB23" s="149"/>
      <c r="BC23" s="149"/>
      <c r="BD23" s="150"/>
    </row>
    <row r="24" spans="1:56" ht="12" customHeight="1">
      <c r="A24" s="6">
        <v>4</v>
      </c>
      <c r="B24" s="148" t="s">
        <v>150</v>
      </c>
      <c r="C24" s="149"/>
      <c r="D24" s="150"/>
      <c r="E24" s="158" t="s">
        <v>46</v>
      </c>
      <c r="F24" s="159"/>
      <c r="G24" s="159"/>
      <c r="H24" s="159"/>
      <c r="I24" s="159"/>
      <c r="J24" s="159"/>
      <c r="K24" s="159"/>
      <c r="L24" s="159"/>
      <c r="M24" s="160"/>
      <c r="N24" s="7"/>
      <c r="O24" s="7"/>
      <c r="P24" s="6">
        <v>18</v>
      </c>
      <c r="Q24" s="20">
        <v>1</v>
      </c>
      <c r="R24" s="51"/>
      <c r="S24" s="86">
        <v>540</v>
      </c>
      <c r="T24" s="88"/>
      <c r="U24" s="86">
        <v>300</v>
      </c>
      <c r="V24" s="88"/>
      <c r="W24" s="53">
        <v>5.5</v>
      </c>
      <c r="X24" s="50">
        <v>165</v>
      </c>
      <c r="Y24" s="50">
        <v>20</v>
      </c>
      <c r="Z24" s="22">
        <v>10</v>
      </c>
      <c r="AA24" s="22">
        <v>10</v>
      </c>
      <c r="AB24" s="22"/>
      <c r="AC24" s="20">
        <v>145</v>
      </c>
      <c r="AD24" s="22"/>
      <c r="AE24" s="20"/>
      <c r="AF24" s="20"/>
      <c r="AG24" s="20"/>
      <c r="AH24" s="35">
        <v>4.5</v>
      </c>
      <c r="AI24" s="50">
        <v>135</v>
      </c>
      <c r="AJ24" s="22">
        <v>22</v>
      </c>
      <c r="AK24" s="22">
        <v>10</v>
      </c>
      <c r="AL24" s="22">
        <v>12</v>
      </c>
      <c r="AM24" s="22"/>
      <c r="AN24" s="20">
        <v>113</v>
      </c>
      <c r="AO24" s="22"/>
      <c r="AP24" s="20"/>
      <c r="AQ24" s="20"/>
      <c r="AR24" s="20"/>
      <c r="AS24" s="20" t="s">
        <v>163</v>
      </c>
      <c r="AT24" s="20" t="s">
        <v>153</v>
      </c>
      <c r="AU24" s="20"/>
      <c r="AV24" s="6"/>
      <c r="AW24" s="6"/>
      <c r="AX24" s="148" t="s">
        <v>47</v>
      </c>
      <c r="AY24" s="149"/>
      <c r="AZ24" s="149"/>
      <c r="BA24" s="149"/>
      <c r="BB24" s="149"/>
      <c r="BC24" s="149"/>
      <c r="BD24" s="150"/>
    </row>
    <row r="25" spans="1:56" ht="12" customHeight="1">
      <c r="A25" s="6">
        <v>5</v>
      </c>
      <c r="B25" s="148" t="s">
        <v>151</v>
      </c>
      <c r="C25" s="149"/>
      <c r="D25" s="150"/>
      <c r="E25" s="158" t="s">
        <v>48</v>
      </c>
      <c r="F25" s="159"/>
      <c r="G25" s="159"/>
      <c r="H25" s="159"/>
      <c r="I25" s="159"/>
      <c r="J25" s="159"/>
      <c r="K25" s="159"/>
      <c r="L25" s="159"/>
      <c r="M25" s="160"/>
      <c r="N25" s="7"/>
      <c r="O25" s="7"/>
      <c r="P25" s="6">
        <v>18</v>
      </c>
      <c r="Q25" s="20">
        <v>1</v>
      </c>
      <c r="R25" s="20"/>
      <c r="S25" s="86">
        <v>540</v>
      </c>
      <c r="T25" s="88"/>
      <c r="U25" s="86">
        <v>270</v>
      </c>
      <c r="V25" s="88"/>
      <c r="W25" s="53">
        <v>4.5</v>
      </c>
      <c r="X25" s="50">
        <v>135</v>
      </c>
      <c r="Y25" s="50">
        <v>20</v>
      </c>
      <c r="Z25" s="22">
        <v>10</v>
      </c>
      <c r="AA25" s="22">
        <v>10</v>
      </c>
      <c r="AB25" s="22"/>
      <c r="AC25" s="20">
        <v>115</v>
      </c>
      <c r="AD25" s="22"/>
      <c r="AE25" s="20"/>
      <c r="AF25" s="20"/>
      <c r="AG25" s="20"/>
      <c r="AH25" s="53">
        <v>4.5</v>
      </c>
      <c r="AI25" s="50">
        <v>135</v>
      </c>
      <c r="AJ25" s="50">
        <v>20</v>
      </c>
      <c r="AK25" s="50">
        <v>10</v>
      </c>
      <c r="AL25" s="50">
        <v>10</v>
      </c>
      <c r="AM25" s="50"/>
      <c r="AN25" s="20">
        <v>115</v>
      </c>
      <c r="AO25" s="22"/>
      <c r="AP25" s="20"/>
      <c r="AQ25" s="20"/>
      <c r="AR25" s="20"/>
      <c r="AS25" s="20" t="s">
        <v>187</v>
      </c>
      <c r="AT25" s="20" t="s">
        <v>153</v>
      </c>
      <c r="AU25" s="20"/>
      <c r="AV25" s="6"/>
      <c r="AW25" s="6"/>
      <c r="AX25" s="148" t="s">
        <v>51</v>
      </c>
      <c r="AY25" s="149"/>
      <c r="AZ25" s="149"/>
      <c r="BA25" s="149"/>
      <c r="BB25" s="149"/>
      <c r="BC25" s="149"/>
      <c r="BD25" s="150"/>
    </row>
    <row r="26" spans="1:56" ht="12" customHeight="1">
      <c r="A26" s="6">
        <v>6</v>
      </c>
      <c r="B26" s="148" t="s">
        <v>152</v>
      </c>
      <c r="C26" s="149"/>
      <c r="D26" s="150"/>
      <c r="E26" s="158" t="s">
        <v>49</v>
      </c>
      <c r="F26" s="159"/>
      <c r="G26" s="159"/>
      <c r="H26" s="159"/>
      <c r="I26" s="159"/>
      <c r="J26" s="159"/>
      <c r="K26" s="159"/>
      <c r="L26" s="159"/>
      <c r="M26" s="160"/>
      <c r="N26" s="7"/>
      <c r="O26" s="7"/>
      <c r="P26" s="6">
        <v>18</v>
      </c>
      <c r="Q26" s="20">
        <v>1</v>
      </c>
      <c r="R26" s="20"/>
      <c r="S26" s="86">
        <v>210</v>
      </c>
      <c r="T26" s="88"/>
      <c r="U26" s="86">
        <v>210</v>
      </c>
      <c r="V26" s="88"/>
      <c r="W26" s="52">
        <v>3</v>
      </c>
      <c r="X26" s="50">
        <v>90</v>
      </c>
      <c r="Y26" s="50">
        <v>6</v>
      </c>
      <c r="Z26" s="22">
        <v>2</v>
      </c>
      <c r="AA26" s="22">
        <v>4</v>
      </c>
      <c r="AB26" s="22"/>
      <c r="AC26" s="20">
        <v>84</v>
      </c>
      <c r="AD26" s="22"/>
      <c r="AE26" s="20"/>
      <c r="AF26" s="20"/>
      <c r="AG26" s="20"/>
      <c r="AH26" s="52">
        <v>4</v>
      </c>
      <c r="AI26" s="50">
        <v>120</v>
      </c>
      <c r="AJ26" s="50">
        <v>16</v>
      </c>
      <c r="AK26" s="50">
        <v>8</v>
      </c>
      <c r="AL26" s="50">
        <v>8</v>
      </c>
      <c r="AM26" s="50"/>
      <c r="AN26" s="20">
        <v>104</v>
      </c>
      <c r="AO26" s="22"/>
      <c r="AP26" s="20"/>
      <c r="AQ26" s="20"/>
      <c r="AR26" s="20"/>
      <c r="AS26" s="20" t="s">
        <v>164</v>
      </c>
      <c r="AT26" s="6">
        <v>3</v>
      </c>
      <c r="AU26" s="6"/>
      <c r="AV26" s="6"/>
      <c r="AW26" s="6"/>
      <c r="AX26" s="148" t="s">
        <v>141</v>
      </c>
      <c r="AY26" s="149"/>
      <c r="AZ26" s="149"/>
      <c r="BA26" s="149"/>
      <c r="BB26" s="149"/>
      <c r="BC26" s="149"/>
      <c r="BD26" s="150"/>
    </row>
    <row r="27" spans="1:56" ht="12" customHeight="1">
      <c r="A27" s="6">
        <v>7</v>
      </c>
      <c r="B27" s="148" t="s">
        <v>196</v>
      </c>
      <c r="C27" s="149"/>
      <c r="D27" s="150"/>
      <c r="E27" s="158" t="s">
        <v>52</v>
      </c>
      <c r="F27" s="159"/>
      <c r="G27" s="159"/>
      <c r="H27" s="159"/>
      <c r="I27" s="159"/>
      <c r="J27" s="159"/>
      <c r="K27" s="159"/>
      <c r="L27" s="159"/>
      <c r="M27" s="160"/>
      <c r="N27" s="7"/>
      <c r="O27" s="7"/>
      <c r="P27" s="6">
        <v>18</v>
      </c>
      <c r="Q27" s="6">
        <v>1</v>
      </c>
      <c r="R27" s="20"/>
      <c r="S27" s="86">
        <v>90</v>
      </c>
      <c r="T27" s="88"/>
      <c r="U27" s="86">
        <v>4</v>
      </c>
      <c r="V27" s="88"/>
      <c r="W27" s="52"/>
      <c r="X27" s="50"/>
      <c r="Y27" s="50"/>
      <c r="Z27" s="22"/>
      <c r="AA27" s="22"/>
      <c r="AB27" s="22"/>
      <c r="AC27" s="20"/>
      <c r="AD27" s="22"/>
      <c r="AE27" s="20"/>
      <c r="AF27" s="20"/>
      <c r="AG27" s="20"/>
      <c r="AH27" s="52"/>
      <c r="AI27" s="50"/>
      <c r="AJ27" s="50">
        <v>4</v>
      </c>
      <c r="AK27" s="50">
        <v>2</v>
      </c>
      <c r="AL27" s="50">
        <v>2</v>
      </c>
      <c r="AM27" s="50"/>
      <c r="AN27" s="20"/>
      <c r="AO27" s="22"/>
      <c r="AP27" s="20"/>
      <c r="AQ27" s="20"/>
      <c r="AR27" s="20"/>
      <c r="AS27" s="20"/>
      <c r="AT27" s="6"/>
      <c r="AU27" s="6"/>
      <c r="AV27" s="6"/>
      <c r="AW27" s="6"/>
      <c r="AX27" s="148" t="s">
        <v>45</v>
      </c>
      <c r="AY27" s="149"/>
      <c r="AZ27" s="149"/>
      <c r="BA27" s="149"/>
      <c r="BB27" s="149"/>
      <c r="BC27" s="149"/>
      <c r="BD27" s="150"/>
    </row>
    <row r="28" spans="1:56" ht="12" customHeight="1">
      <c r="A28" s="6">
        <v>7</v>
      </c>
      <c r="B28" s="148" t="s">
        <v>197</v>
      </c>
      <c r="C28" s="149"/>
      <c r="D28" s="150"/>
      <c r="E28" s="158" t="s">
        <v>120</v>
      </c>
      <c r="F28" s="159"/>
      <c r="G28" s="159"/>
      <c r="H28" s="159"/>
      <c r="I28" s="159"/>
      <c r="J28" s="159"/>
      <c r="K28" s="159"/>
      <c r="L28" s="159"/>
      <c r="M28" s="160"/>
      <c r="N28" s="7"/>
      <c r="O28" s="7"/>
      <c r="P28" s="6">
        <v>18</v>
      </c>
      <c r="Q28" s="6">
        <v>1</v>
      </c>
      <c r="R28" s="20"/>
      <c r="S28" s="86">
        <v>90</v>
      </c>
      <c r="T28" s="88"/>
      <c r="U28" s="86">
        <v>4</v>
      </c>
      <c r="V28" s="88"/>
      <c r="W28" s="52"/>
      <c r="X28" s="50"/>
      <c r="Y28" s="50"/>
      <c r="Z28" s="22"/>
      <c r="AA28" s="22"/>
      <c r="AB28" s="22"/>
      <c r="AC28" s="20"/>
      <c r="AD28" s="22"/>
      <c r="AE28" s="20"/>
      <c r="AF28" s="20"/>
      <c r="AG28" s="20"/>
      <c r="AH28" s="52"/>
      <c r="AI28" s="50"/>
      <c r="AJ28" s="50">
        <v>4</v>
      </c>
      <c r="AK28" s="50">
        <v>2</v>
      </c>
      <c r="AL28" s="50">
        <v>2</v>
      </c>
      <c r="AM28" s="50"/>
      <c r="AN28" s="20"/>
      <c r="AO28" s="22"/>
      <c r="AP28" s="20"/>
      <c r="AQ28" s="20"/>
      <c r="AR28" s="20"/>
      <c r="AS28" s="20"/>
      <c r="AT28" s="6"/>
      <c r="AU28" s="6"/>
      <c r="AV28" s="6"/>
      <c r="AW28" s="6"/>
      <c r="AX28" s="148" t="s">
        <v>160</v>
      </c>
      <c r="AY28" s="149"/>
      <c r="AZ28" s="149"/>
      <c r="BA28" s="149"/>
      <c r="BB28" s="149"/>
      <c r="BC28" s="149"/>
      <c r="BD28" s="150"/>
    </row>
    <row r="29" spans="1:56" ht="12" customHeight="1">
      <c r="A29" s="6">
        <v>7</v>
      </c>
      <c r="B29" s="86" t="s">
        <v>322</v>
      </c>
      <c r="C29" s="87"/>
      <c r="D29" s="88"/>
      <c r="E29" s="158" t="s">
        <v>172</v>
      </c>
      <c r="F29" s="159"/>
      <c r="G29" s="159"/>
      <c r="H29" s="159"/>
      <c r="I29" s="159"/>
      <c r="J29" s="159"/>
      <c r="K29" s="159"/>
      <c r="L29" s="159"/>
      <c r="M29" s="160"/>
      <c r="N29" s="7"/>
      <c r="O29" s="7"/>
      <c r="P29" s="6">
        <v>9</v>
      </c>
      <c r="Q29" s="6"/>
      <c r="R29" s="20"/>
      <c r="S29" s="86"/>
      <c r="T29" s="88"/>
      <c r="U29" s="86"/>
      <c r="V29" s="88"/>
      <c r="W29" s="52">
        <f>SUM(Y29,AC29)/30</f>
        <v>0</v>
      </c>
      <c r="X29" s="50">
        <f>SUM(Y29,AC29)</f>
        <v>0</v>
      </c>
      <c r="Y29" s="50">
        <f>SUM(Z29,AA29,AB29)</f>
        <v>0</v>
      </c>
      <c r="Z29" s="22">
        <f aca="true" t="shared" si="0" ref="Z29:AB30">AE29*16</f>
        <v>0</v>
      </c>
      <c r="AA29" s="22">
        <f t="shared" si="0"/>
        <v>0</v>
      </c>
      <c r="AB29" s="22">
        <f t="shared" si="0"/>
        <v>0</v>
      </c>
      <c r="AC29" s="20"/>
      <c r="AD29" s="22">
        <f>SUM(AE29:AG29)</f>
        <v>0</v>
      </c>
      <c r="AE29" s="20"/>
      <c r="AF29" s="20"/>
      <c r="AG29" s="20"/>
      <c r="AH29" s="52">
        <f>SUM(AJ29,AN29)/30</f>
        <v>0</v>
      </c>
      <c r="AI29" s="50">
        <f>SUM(AJ29,AN29)</f>
        <v>0</v>
      </c>
      <c r="AJ29" s="50">
        <f>SUM(AK29,AL29,AM29)</f>
        <v>0</v>
      </c>
      <c r="AK29" s="50">
        <f aca="true" t="shared" si="1" ref="AK29:AM30">AP29*16</f>
        <v>0</v>
      </c>
      <c r="AL29" s="50">
        <f t="shared" si="1"/>
        <v>0</v>
      </c>
      <c r="AM29" s="50">
        <f t="shared" si="1"/>
        <v>0</v>
      </c>
      <c r="AN29" s="20"/>
      <c r="AO29" s="22">
        <f>SUM(AP29:AR29)</f>
        <v>0</v>
      </c>
      <c r="AP29" s="20"/>
      <c r="AQ29" s="20"/>
      <c r="AR29" s="20"/>
      <c r="AS29" s="20"/>
      <c r="AT29" s="6"/>
      <c r="AU29" s="6"/>
      <c r="AV29" s="6">
        <v>4</v>
      </c>
      <c r="AW29" s="6"/>
      <c r="AX29" s="148" t="s">
        <v>47</v>
      </c>
      <c r="AY29" s="149"/>
      <c r="AZ29" s="149"/>
      <c r="BA29" s="149"/>
      <c r="BB29" s="149"/>
      <c r="BC29" s="149"/>
      <c r="BD29" s="150"/>
    </row>
    <row r="30" spans="1:56" ht="12" customHeight="1">
      <c r="A30" s="6">
        <v>7</v>
      </c>
      <c r="B30" s="86" t="s">
        <v>322</v>
      </c>
      <c r="C30" s="87"/>
      <c r="D30" s="88"/>
      <c r="E30" s="158" t="s">
        <v>171</v>
      </c>
      <c r="F30" s="159"/>
      <c r="G30" s="159"/>
      <c r="H30" s="159"/>
      <c r="I30" s="159"/>
      <c r="J30" s="159"/>
      <c r="K30" s="159"/>
      <c r="L30" s="159"/>
      <c r="M30" s="160"/>
      <c r="N30" s="7"/>
      <c r="O30" s="7"/>
      <c r="P30" s="6">
        <v>9</v>
      </c>
      <c r="Q30" s="6"/>
      <c r="R30" s="20"/>
      <c r="S30" s="86"/>
      <c r="T30" s="88"/>
      <c r="U30" s="86"/>
      <c r="V30" s="88"/>
      <c r="W30" s="52">
        <f>SUM(Y30,AC30)/30</f>
        <v>0</v>
      </c>
      <c r="X30" s="50">
        <f>SUM(Y30,AC30)</f>
        <v>0</v>
      </c>
      <c r="Y30" s="50">
        <f>SUM(Z30,AA30,AB30)</f>
        <v>0</v>
      </c>
      <c r="Z30" s="22">
        <f t="shared" si="0"/>
        <v>0</v>
      </c>
      <c r="AA30" s="22">
        <f t="shared" si="0"/>
        <v>0</v>
      </c>
      <c r="AB30" s="22">
        <f t="shared" si="0"/>
        <v>0</v>
      </c>
      <c r="AC30" s="20"/>
      <c r="AD30" s="22">
        <f>SUM(AE30:AG30)</f>
        <v>0</v>
      </c>
      <c r="AE30" s="20"/>
      <c r="AF30" s="20"/>
      <c r="AG30" s="20"/>
      <c r="AH30" s="52">
        <f>SUM(AJ30,AN30)/30</f>
        <v>0</v>
      </c>
      <c r="AI30" s="50">
        <f>SUM(AJ30,AN30)</f>
        <v>0</v>
      </c>
      <c r="AJ30" s="50">
        <f>SUM(AK30,AL30,AM30)</f>
        <v>0</v>
      </c>
      <c r="AK30" s="50">
        <f t="shared" si="1"/>
        <v>0</v>
      </c>
      <c r="AL30" s="50">
        <f t="shared" si="1"/>
        <v>0</v>
      </c>
      <c r="AM30" s="50">
        <f t="shared" si="1"/>
        <v>0</v>
      </c>
      <c r="AN30" s="20"/>
      <c r="AO30" s="22">
        <f>SUM(AP30:AR30)</f>
        <v>0</v>
      </c>
      <c r="AP30" s="20"/>
      <c r="AQ30" s="20"/>
      <c r="AR30" s="20"/>
      <c r="AS30" s="20"/>
      <c r="AT30" s="6"/>
      <c r="AU30" s="6"/>
      <c r="AV30" s="6">
        <v>4</v>
      </c>
      <c r="AW30" s="6"/>
      <c r="AX30" s="148" t="s">
        <v>141</v>
      </c>
      <c r="AY30" s="149"/>
      <c r="AZ30" s="149"/>
      <c r="BA30" s="149"/>
      <c r="BB30" s="149"/>
      <c r="BC30" s="149"/>
      <c r="BD30" s="150"/>
    </row>
    <row r="31" spans="1:56" ht="14.25" customHeight="1">
      <c r="A31" s="151" t="s">
        <v>102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3"/>
    </row>
    <row r="32" spans="1:56" ht="14.25" customHeight="1">
      <c r="A32" s="151" t="s">
        <v>146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3"/>
    </row>
    <row r="33" spans="1:56" ht="12" customHeight="1">
      <c r="A33" s="6">
        <v>1</v>
      </c>
      <c r="B33" s="148" t="s">
        <v>155</v>
      </c>
      <c r="C33" s="149"/>
      <c r="D33" s="150"/>
      <c r="E33" s="171" t="s">
        <v>156</v>
      </c>
      <c r="F33" s="171"/>
      <c r="G33" s="171"/>
      <c r="H33" s="171"/>
      <c r="I33" s="171"/>
      <c r="J33" s="171"/>
      <c r="K33" s="171"/>
      <c r="L33" s="171"/>
      <c r="M33" s="171"/>
      <c r="N33" s="54"/>
      <c r="O33" s="54"/>
      <c r="P33" s="58">
        <v>18</v>
      </c>
      <c r="Q33" s="6"/>
      <c r="R33" s="6"/>
      <c r="S33" s="148">
        <v>360</v>
      </c>
      <c r="T33" s="150"/>
      <c r="U33" s="148">
        <f aca="true" t="shared" si="2" ref="U33:U49">SUM(X33,AI33)</f>
        <v>180</v>
      </c>
      <c r="V33" s="150"/>
      <c r="W33" s="21">
        <f>SUM(Y33,AC33)/30</f>
        <v>3</v>
      </c>
      <c r="X33" s="19">
        <f>SUM(Y33,AC33)</f>
        <v>90</v>
      </c>
      <c r="Y33" s="19">
        <f>SUM(Z33,AA33,AB33)</f>
        <v>10</v>
      </c>
      <c r="Z33" s="19">
        <v>6</v>
      </c>
      <c r="AA33" s="19">
        <v>4</v>
      </c>
      <c r="AB33" s="19">
        <f>AG33*16</f>
        <v>0</v>
      </c>
      <c r="AC33" s="6">
        <v>80</v>
      </c>
      <c r="AD33" s="19"/>
      <c r="AE33" s="6"/>
      <c r="AF33" s="6"/>
      <c r="AG33" s="6"/>
      <c r="AH33" s="45">
        <f>SUM(AJ33,AN33)/30</f>
        <v>3</v>
      </c>
      <c r="AI33" s="19">
        <f>SUM(AJ33,AN33)</f>
        <v>90</v>
      </c>
      <c r="AJ33" s="19">
        <f>SUM(AK33,AL33,AM33)</f>
        <v>10</v>
      </c>
      <c r="AK33" s="19">
        <v>6</v>
      </c>
      <c r="AL33" s="19">
        <v>4</v>
      </c>
      <c r="AM33" s="19">
        <f>AR33*16</f>
        <v>0</v>
      </c>
      <c r="AN33" s="6">
        <v>80</v>
      </c>
      <c r="AO33" s="19"/>
      <c r="AP33" s="6"/>
      <c r="AQ33" s="6"/>
      <c r="AR33" s="6"/>
      <c r="AS33" s="6"/>
      <c r="AT33" s="6">
        <v>3.4</v>
      </c>
      <c r="AU33" s="6"/>
      <c r="AV33" s="6"/>
      <c r="AW33" s="6"/>
      <c r="AX33" s="148"/>
      <c r="AY33" s="149"/>
      <c r="AZ33" s="149"/>
      <c r="BA33" s="149"/>
      <c r="BB33" s="149"/>
      <c r="BC33" s="149"/>
      <c r="BD33" s="150"/>
    </row>
    <row r="34" spans="1:56" ht="12" customHeight="1">
      <c r="A34" s="148" t="s">
        <v>147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50"/>
    </row>
    <row r="35" spans="1:56" ht="12" customHeight="1">
      <c r="A35" s="6">
        <v>1</v>
      </c>
      <c r="B35" s="148" t="s">
        <v>258</v>
      </c>
      <c r="C35" s="166"/>
      <c r="D35" s="167"/>
      <c r="E35" s="172" t="s">
        <v>113</v>
      </c>
      <c r="F35" s="173"/>
      <c r="G35" s="173"/>
      <c r="H35" s="173"/>
      <c r="I35" s="173"/>
      <c r="J35" s="173"/>
      <c r="K35" s="173"/>
      <c r="L35" s="173"/>
      <c r="M35" s="174"/>
      <c r="N35" s="6"/>
      <c r="O35" s="6"/>
      <c r="P35" s="6">
        <v>18</v>
      </c>
      <c r="Q35" s="6"/>
      <c r="R35" s="6"/>
      <c r="S35" s="148">
        <v>90</v>
      </c>
      <c r="T35" s="150"/>
      <c r="U35" s="148">
        <f t="shared" si="2"/>
        <v>90</v>
      </c>
      <c r="V35" s="150"/>
      <c r="W35" s="18">
        <v>3</v>
      </c>
      <c r="X35" s="19">
        <v>90</v>
      </c>
      <c r="Y35" s="19">
        <v>12</v>
      </c>
      <c r="Z35" s="19">
        <v>6</v>
      </c>
      <c r="AA35" s="19">
        <v>6</v>
      </c>
      <c r="AB35" s="19"/>
      <c r="AC35" s="6">
        <v>78</v>
      </c>
      <c r="AD35" s="19"/>
      <c r="AE35" s="6"/>
      <c r="AF35" s="6"/>
      <c r="AG35" s="6"/>
      <c r="AH35" s="25"/>
      <c r="AI35" s="19"/>
      <c r="AJ35" s="19"/>
      <c r="AK35" s="19"/>
      <c r="AL35" s="19"/>
      <c r="AM35" s="19"/>
      <c r="AN35" s="6"/>
      <c r="AO35" s="19"/>
      <c r="AP35" s="6"/>
      <c r="AQ35" s="6"/>
      <c r="AR35" s="6"/>
      <c r="AS35" s="6"/>
      <c r="AT35" s="6">
        <v>3</v>
      </c>
      <c r="AU35" s="6"/>
      <c r="AV35" s="6"/>
      <c r="AW35" s="20"/>
      <c r="AX35" s="148" t="s">
        <v>33</v>
      </c>
      <c r="AY35" s="149"/>
      <c r="AZ35" s="149"/>
      <c r="BA35" s="149"/>
      <c r="BB35" s="149"/>
      <c r="BC35" s="149"/>
      <c r="BD35" s="150"/>
    </row>
    <row r="36" spans="1:56" ht="12" customHeight="1">
      <c r="A36" s="6">
        <v>2</v>
      </c>
      <c r="B36" s="148" t="s">
        <v>259</v>
      </c>
      <c r="C36" s="166"/>
      <c r="D36" s="167"/>
      <c r="E36" s="172" t="s">
        <v>221</v>
      </c>
      <c r="F36" s="173"/>
      <c r="G36" s="173"/>
      <c r="H36" s="173"/>
      <c r="I36" s="173"/>
      <c r="J36" s="173"/>
      <c r="K36" s="173"/>
      <c r="L36" s="173"/>
      <c r="M36" s="174"/>
      <c r="N36" s="20"/>
      <c r="O36" s="20"/>
      <c r="P36" s="20"/>
      <c r="Q36" s="20"/>
      <c r="R36" s="20"/>
      <c r="S36" s="86">
        <v>105</v>
      </c>
      <c r="T36" s="88"/>
      <c r="U36" s="86">
        <f t="shared" si="2"/>
        <v>0</v>
      </c>
      <c r="V36" s="88"/>
      <c r="W36" s="21"/>
      <c r="X36" s="22"/>
      <c r="Y36" s="22"/>
      <c r="Z36" s="22"/>
      <c r="AA36" s="22"/>
      <c r="AB36" s="22"/>
      <c r="AC36" s="20"/>
      <c r="AD36" s="22"/>
      <c r="AE36" s="20"/>
      <c r="AF36" s="20"/>
      <c r="AG36" s="6"/>
      <c r="AH36" s="25"/>
      <c r="AI36" s="19"/>
      <c r="AJ36" s="19"/>
      <c r="AK36" s="19"/>
      <c r="AL36" s="19"/>
      <c r="AM36" s="19"/>
      <c r="AN36" s="6"/>
      <c r="AO36" s="19"/>
      <c r="AP36" s="6"/>
      <c r="AQ36" s="6"/>
      <c r="AR36" s="6"/>
      <c r="AS36" s="6"/>
      <c r="AT36" s="6">
        <v>3</v>
      </c>
      <c r="AU36" s="6"/>
      <c r="AV36" s="6"/>
      <c r="AW36" s="20"/>
      <c r="AX36" s="148" t="s">
        <v>35</v>
      </c>
      <c r="AY36" s="149"/>
      <c r="AZ36" s="149"/>
      <c r="BA36" s="149"/>
      <c r="BB36" s="149"/>
      <c r="BC36" s="149"/>
      <c r="BD36" s="150"/>
    </row>
    <row r="37" spans="1:56" ht="12" customHeight="1">
      <c r="A37" s="6">
        <v>3</v>
      </c>
      <c r="B37" s="148" t="s">
        <v>260</v>
      </c>
      <c r="C37" s="166"/>
      <c r="D37" s="167"/>
      <c r="E37" s="172" t="s">
        <v>135</v>
      </c>
      <c r="F37" s="173"/>
      <c r="G37" s="173"/>
      <c r="H37" s="173"/>
      <c r="I37" s="173"/>
      <c r="J37" s="173"/>
      <c r="K37" s="173"/>
      <c r="L37" s="173"/>
      <c r="M37" s="174"/>
      <c r="N37" s="20"/>
      <c r="O37" s="20"/>
      <c r="P37" s="20">
        <v>18</v>
      </c>
      <c r="Q37" s="20"/>
      <c r="R37" s="20"/>
      <c r="S37" s="86">
        <v>90</v>
      </c>
      <c r="T37" s="88"/>
      <c r="U37" s="86">
        <f t="shared" si="2"/>
        <v>90</v>
      </c>
      <c r="V37" s="88"/>
      <c r="W37" s="21">
        <v>3</v>
      </c>
      <c r="X37" s="22">
        <v>90</v>
      </c>
      <c r="Y37" s="22">
        <v>12</v>
      </c>
      <c r="Z37" s="22">
        <v>6</v>
      </c>
      <c r="AA37" s="22">
        <v>6</v>
      </c>
      <c r="AB37" s="22"/>
      <c r="AC37" s="20">
        <v>78</v>
      </c>
      <c r="AD37" s="22"/>
      <c r="AE37" s="20"/>
      <c r="AF37" s="20"/>
      <c r="AG37" s="6"/>
      <c r="AH37" s="25"/>
      <c r="AI37" s="19"/>
      <c r="AJ37" s="19"/>
      <c r="AK37" s="19"/>
      <c r="AL37" s="19"/>
      <c r="AM37" s="19"/>
      <c r="AN37" s="6"/>
      <c r="AO37" s="19"/>
      <c r="AP37" s="6"/>
      <c r="AQ37" s="6"/>
      <c r="AR37" s="6"/>
      <c r="AS37" s="6"/>
      <c r="AT37" s="6">
        <v>3</v>
      </c>
      <c r="AU37" s="6"/>
      <c r="AV37" s="6"/>
      <c r="AW37" s="20"/>
      <c r="AX37" s="148" t="s">
        <v>134</v>
      </c>
      <c r="AY37" s="149"/>
      <c r="AZ37" s="149"/>
      <c r="BA37" s="149"/>
      <c r="BB37" s="149"/>
      <c r="BC37" s="149"/>
      <c r="BD37" s="150"/>
    </row>
    <row r="38" spans="1:56" ht="12" customHeight="1">
      <c r="A38" s="6">
        <v>4</v>
      </c>
      <c r="B38" s="86" t="s">
        <v>203</v>
      </c>
      <c r="C38" s="87"/>
      <c r="D38" s="88"/>
      <c r="E38" s="172" t="s">
        <v>108</v>
      </c>
      <c r="F38" s="173"/>
      <c r="G38" s="173"/>
      <c r="H38" s="173"/>
      <c r="I38" s="173"/>
      <c r="J38" s="173"/>
      <c r="K38" s="173"/>
      <c r="L38" s="173"/>
      <c r="M38" s="174"/>
      <c r="N38" s="6"/>
      <c r="O38" s="6"/>
      <c r="P38" s="20"/>
      <c r="Q38" s="20"/>
      <c r="R38" s="20"/>
      <c r="S38" s="86">
        <v>90</v>
      </c>
      <c r="T38" s="88"/>
      <c r="U38" s="86">
        <f t="shared" si="2"/>
        <v>0</v>
      </c>
      <c r="V38" s="88"/>
      <c r="W38" s="21"/>
      <c r="X38" s="22"/>
      <c r="Y38" s="22"/>
      <c r="Z38" s="22"/>
      <c r="AA38" s="22"/>
      <c r="AB38" s="22"/>
      <c r="AC38" s="20"/>
      <c r="AD38" s="22"/>
      <c r="AE38" s="20"/>
      <c r="AF38" s="20"/>
      <c r="AG38" s="6"/>
      <c r="AH38" s="18"/>
      <c r="AI38" s="19"/>
      <c r="AJ38" s="19"/>
      <c r="AK38" s="19"/>
      <c r="AL38" s="19"/>
      <c r="AM38" s="19"/>
      <c r="AN38" s="6"/>
      <c r="AO38" s="19"/>
      <c r="AP38" s="6"/>
      <c r="AQ38" s="6"/>
      <c r="AR38" s="6"/>
      <c r="AS38" s="6"/>
      <c r="AT38" s="6">
        <v>3</v>
      </c>
      <c r="AU38" s="6"/>
      <c r="AV38" s="6"/>
      <c r="AW38" s="20"/>
      <c r="AX38" s="148" t="s">
        <v>40</v>
      </c>
      <c r="AY38" s="149"/>
      <c r="AZ38" s="149"/>
      <c r="BA38" s="149"/>
      <c r="BB38" s="149"/>
      <c r="BC38" s="149"/>
      <c r="BD38" s="150"/>
    </row>
    <row r="39" spans="1:56" ht="12" customHeight="1">
      <c r="A39" s="6">
        <v>5</v>
      </c>
      <c r="B39" s="86" t="s">
        <v>322</v>
      </c>
      <c r="C39" s="87"/>
      <c r="D39" s="88"/>
      <c r="E39" s="89" t="s">
        <v>222</v>
      </c>
      <c r="F39" s="90"/>
      <c r="G39" s="90"/>
      <c r="H39" s="90"/>
      <c r="I39" s="90"/>
      <c r="J39" s="90"/>
      <c r="K39" s="90"/>
      <c r="L39" s="90"/>
      <c r="M39" s="91"/>
      <c r="N39" s="20"/>
      <c r="O39" s="20"/>
      <c r="P39" s="20"/>
      <c r="Q39" s="20"/>
      <c r="R39" s="20"/>
      <c r="S39" s="86"/>
      <c r="T39" s="88"/>
      <c r="U39" s="86">
        <f t="shared" si="2"/>
        <v>0</v>
      </c>
      <c r="V39" s="88"/>
      <c r="W39" s="21"/>
      <c r="X39" s="22"/>
      <c r="Y39" s="22"/>
      <c r="Z39" s="22"/>
      <c r="AA39" s="22"/>
      <c r="AB39" s="22"/>
      <c r="AC39" s="20"/>
      <c r="AD39" s="22"/>
      <c r="AE39" s="20"/>
      <c r="AF39" s="20"/>
      <c r="AG39" s="6"/>
      <c r="AH39" s="18"/>
      <c r="AI39" s="19"/>
      <c r="AJ39" s="19"/>
      <c r="AK39" s="19"/>
      <c r="AL39" s="19"/>
      <c r="AM39" s="19"/>
      <c r="AN39" s="6"/>
      <c r="AO39" s="19"/>
      <c r="AP39" s="6"/>
      <c r="AQ39" s="6"/>
      <c r="AR39" s="6"/>
      <c r="AS39" s="6"/>
      <c r="AT39" s="6">
        <v>3</v>
      </c>
      <c r="AU39" s="6"/>
      <c r="AV39" s="6"/>
      <c r="AW39" s="20"/>
      <c r="AX39" s="148" t="s">
        <v>47</v>
      </c>
      <c r="AY39" s="149"/>
      <c r="AZ39" s="149"/>
      <c r="BA39" s="149"/>
      <c r="BB39" s="149"/>
      <c r="BC39" s="149"/>
      <c r="BD39" s="150"/>
    </row>
    <row r="40" spans="1:56" ht="12" customHeight="1">
      <c r="A40" s="6">
        <v>6</v>
      </c>
      <c r="B40" s="86" t="s">
        <v>202</v>
      </c>
      <c r="C40" s="87"/>
      <c r="D40" s="88"/>
      <c r="E40" s="176" t="s">
        <v>188</v>
      </c>
      <c r="F40" s="177"/>
      <c r="G40" s="177"/>
      <c r="H40" s="177"/>
      <c r="I40" s="177"/>
      <c r="J40" s="177"/>
      <c r="K40" s="177"/>
      <c r="L40" s="177"/>
      <c r="M40" s="178"/>
      <c r="N40" s="20"/>
      <c r="O40" s="20"/>
      <c r="P40" s="20"/>
      <c r="Q40" s="20"/>
      <c r="R40" s="20"/>
      <c r="S40" s="86">
        <v>90</v>
      </c>
      <c r="T40" s="88"/>
      <c r="U40" s="86">
        <f>SUM(X40,AI40)</f>
        <v>0</v>
      </c>
      <c r="V40" s="88"/>
      <c r="W40" s="21"/>
      <c r="X40" s="22"/>
      <c r="Y40" s="22"/>
      <c r="Z40" s="22"/>
      <c r="AA40" s="22"/>
      <c r="AB40" s="22"/>
      <c r="AC40" s="20"/>
      <c r="AD40" s="22"/>
      <c r="AE40" s="20"/>
      <c r="AF40" s="20"/>
      <c r="AG40" s="6"/>
      <c r="AH40" s="18"/>
      <c r="AI40" s="19"/>
      <c r="AJ40" s="19"/>
      <c r="AK40" s="19"/>
      <c r="AL40" s="19"/>
      <c r="AM40" s="19"/>
      <c r="AN40" s="6"/>
      <c r="AO40" s="19"/>
      <c r="AP40" s="6"/>
      <c r="AQ40" s="6"/>
      <c r="AR40" s="6"/>
      <c r="AS40" s="6"/>
      <c r="AT40" s="6">
        <v>3</v>
      </c>
      <c r="AU40" s="6"/>
      <c r="AV40" s="6"/>
      <c r="AW40" s="20"/>
      <c r="AX40" s="148" t="s">
        <v>33</v>
      </c>
      <c r="AY40" s="149"/>
      <c r="AZ40" s="149"/>
      <c r="BA40" s="149"/>
      <c r="BB40" s="149"/>
      <c r="BC40" s="149"/>
      <c r="BD40" s="150"/>
    </row>
    <row r="41" spans="1:56" ht="12" customHeight="1">
      <c r="A41" s="6">
        <v>7</v>
      </c>
      <c r="B41" s="148" t="s">
        <v>261</v>
      </c>
      <c r="C41" s="166"/>
      <c r="D41" s="167"/>
      <c r="E41" s="172" t="s">
        <v>208</v>
      </c>
      <c r="F41" s="173"/>
      <c r="G41" s="173"/>
      <c r="H41" s="173"/>
      <c r="I41" s="173"/>
      <c r="J41" s="173"/>
      <c r="K41" s="173"/>
      <c r="L41" s="173"/>
      <c r="M41" s="174"/>
      <c r="N41" s="20"/>
      <c r="O41" s="20"/>
      <c r="P41" s="20">
        <v>18</v>
      </c>
      <c r="Q41" s="20"/>
      <c r="R41" s="20"/>
      <c r="S41" s="86">
        <v>105</v>
      </c>
      <c r="T41" s="88"/>
      <c r="U41" s="86">
        <f t="shared" si="2"/>
        <v>105</v>
      </c>
      <c r="V41" s="88"/>
      <c r="W41" s="21"/>
      <c r="X41" s="22"/>
      <c r="Y41" s="22"/>
      <c r="Z41" s="22"/>
      <c r="AA41" s="22"/>
      <c r="AB41" s="22"/>
      <c r="AC41" s="20"/>
      <c r="AD41" s="22"/>
      <c r="AE41" s="20"/>
      <c r="AF41" s="20"/>
      <c r="AG41" s="6"/>
      <c r="AH41" s="35">
        <v>3.5</v>
      </c>
      <c r="AI41" s="19">
        <v>105</v>
      </c>
      <c r="AJ41" s="19">
        <v>12</v>
      </c>
      <c r="AK41" s="19">
        <v>6</v>
      </c>
      <c r="AL41" s="19">
        <v>6</v>
      </c>
      <c r="AM41" s="19"/>
      <c r="AN41" s="6">
        <v>93</v>
      </c>
      <c r="AO41" s="19"/>
      <c r="AP41" s="6"/>
      <c r="AQ41" s="6"/>
      <c r="AR41" s="6"/>
      <c r="AS41" s="6"/>
      <c r="AT41" s="6">
        <v>4</v>
      </c>
      <c r="AU41" s="6"/>
      <c r="AV41" s="6"/>
      <c r="AW41" s="20"/>
      <c r="AX41" s="148" t="s">
        <v>157</v>
      </c>
      <c r="AY41" s="149"/>
      <c r="AZ41" s="149"/>
      <c r="BA41" s="149"/>
      <c r="BB41" s="149"/>
      <c r="BC41" s="149"/>
      <c r="BD41" s="150"/>
    </row>
    <row r="42" spans="1:56" ht="12" customHeight="1">
      <c r="A42" s="6">
        <v>8</v>
      </c>
      <c r="B42" s="86" t="s">
        <v>322</v>
      </c>
      <c r="C42" s="87"/>
      <c r="D42" s="88"/>
      <c r="E42" s="172" t="s">
        <v>223</v>
      </c>
      <c r="F42" s="173"/>
      <c r="G42" s="173"/>
      <c r="H42" s="173"/>
      <c r="I42" s="173"/>
      <c r="J42" s="173"/>
      <c r="K42" s="173"/>
      <c r="L42" s="173"/>
      <c r="M42" s="174"/>
      <c r="N42" s="20"/>
      <c r="O42" s="20"/>
      <c r="P42" s="20"/>
      <c r="Q42" s="20"/>
      <c r="R42" s="20"/>
      <c r="S42" s="86"/>
      <c r="T42" s="88"/>
      <c r="U42" s="86">
        <f aca="true" t="shared" si="3" ref="U42:U47">SUM(X42,AI42)</f>
        <v>0</v>
      </c>
      <c r="V42" s="88"/>
      <c r="W42" s="21"/>
      <c r="X42" s="22"/>
      <c r="Y42" s="22"/>
      <c r="Z42" s="22"/>
      <c r="AA42" s="22"/>
      <c r="AB42" s="22"/>
      <c r="AC42" s="20"/>
      <c r="AD42" s="22"/>
      <c r="AE42" s="20"/>
      <c r="AF42" s="20"/>
      <c r="AG42" s="6"/>
      <c r="AH42" s="35"/>
      <c r="AI42" s="19"/>
      <c r="AJ42" s="19"/>
      <c r="AK42" s="19"/>
      <c r="AL42" s="19"/>
      <c r="AM42" s="19"/>
      <c r="AN42" s="6"/>
      <c r="AO42" s="19"/>
      <c r="AP42" s="6"/>
      <c r="AQ42" s="6"/>
      <c r="AR42" s="6"/>
      <c r="AS42" s="6"/>
      <c r="AT42" s="6">
        <v>4</v>
      </c>
      <c r="AU42" s="6"/>
      <c r="AV42" s="6"/>
      <c r="AW42" s="20"/>
      <c r="AX42" s="148" t="s">
        <v>33</v>
      </c>
      <c r="AY42" s="149"/>
      <c r="AZ42" s="149"/>
      <c r="BA42" s="149"/>
      <c r="BB42" s="149"/>
      <c r="BC42" s="149"/>
      <c r="BD42" s="150"/>
    </row>
    <row r="43" spans="1:56" ht="12" customHeight="1">
      <c r="A43" s="6">
        <v>9</v>
      </c>
      <c r="B43" s="148" t="s">
        <v>201</v>
      </c>
      <c r="C43" s="166"/>
      <c r="D43" s="167"/>
      <c r="E43" s="172" t="s">
        <v>189</v>
      </c>
      <c r="F43" s="173"/>
      <c r="G43" s="173"/>
      <c r="H43" s="173"/>
      <c r="I43" s="173"/>
      <c r="J43" s="173"/>
      <c r="K43" s="173"/>
      <c r="L43" s="173"/>
      <c r="M43" s="174"/>
      <c r="N43" s="20"/>
      <c r="O43" s="20"/>
      <c r="P43" s="20"/>
      <c r="Q43" s="20"/>
      <c r="R43" s="20"/>
      <c r="S43" s="86">
        <v>105</v>
      </c>
      <c r="T43" s="88"/>
      <c r="U43" s="86">
        <f t="shared" si="3"/>
        <v>0</v>
      </c>
      <c r="V43" s="88"/>
      <c r="W43" s="21"/>
      <c r="X43" s="22"/>
      <c r="Y43" s="22"/>
      <c r="Z43" s="22"/>
      <c r="AA43" s="22"/>
      <c r="AB43" s="22"/>
      <c r="AC43" s="20"/>
      <c r="AD43" s="22"/>
      <c r="AE43" s="20"/>
      <c r="AF43" s="20"/>
      <c r="AG43" s="6"/>
      <c r="AH43" s="35"/>
      <c r="AI43" s="19"/>
      <c r="AJ43" s="19"/>
      <c r="AK43" s="19"/>
      <c r="AL43" s="19"/>
      <c r="AM43" s="19"/>
      <c r="AN43" s="6"/>
      <c r="AO43" s="19"/>
      <c r="AP43" s="6"/>
      <c r="AQ43" s="6"/>
      <c r="AR43" s="6"/>
      <c r="AS43" s="6"/>
      <c r="AT43" s="6">
        <v>4</v>
      </c>
      <c r="AU43" s="6"/>
      <c r="AV43" s="6"/>
      <c r="AW43" s="20"/>
      <c r="AX43" s="148" t="s">
        <v>160</v>
      </c>
      <c r="AY43" s="149"/>
      <c r="AZ43" s="149"/>
      <c r="BA43" s="149"/>
      <c r="BB43" s="149"/>
      <c r="BC43" s="149"/>
      <c r="BD43" s="150"/>
    </row>
    <row r="44" spans="1:56" ht="12" customHeight="1">
      <c r="A44" s="6">
        <v>10</v>
      </c>
      <c r="B44" s="148" t="s">
        <v>200</v>
      </c>
      <c r="C44" s="166"/>
      <c r="D44" s="167"/>
      <c r="E44" s="172" t="s">
        <v>158</v>
      </c>
      <c r="F44" s="173"/>
      <c r="G44" s="173"/>
      <c r="H44" s="173"/>
      <c r="I44" s="173"/>
      <c r="J44" s="173"/>
      <c r="K44" s="173"/>
      <c r="L44" s="173"/>
      <c r="M44" s="174"/>
      <c r="N44" s="20"/>
      <c r="O44" s="20"/>
      <c r="P44" s="20"/>
      <c r="Q44" s="20"/>
      <c r="R44" s="20"/>
      <c r="S44" s="86">
        <v>105</v>
      </c>
      <c r="T44" s="88"/>
      <c r="U44" s="86">
        <f t="shared" si="3"/>
        <v>0</v>
      </c>
      <c r="V44" s="88"/>
      <c r="W44" s="21"/>
      <c r="X44" s="22"/>
      <c r="Y44" s="22"/>
      <c r="Z44" s="22"/>
      <c r="AA44" s="22"/>
      <c r="AB44" s="22"/>
      <c r="AC44" s="20"/>
      <c r="AD44" s="22"/>
      <c r="AE44" s="20"/>
      <c r="AF44" s="20"/>
      <c r="AG44" s="6"/>
      <c r="AH44" s="35"/>
      <c r="AI44" s="19"/>
      <c r="AJ44" s="19"/>
      <c r="AK44" s="19"/>
      <c r="AL44" s="19"/>
      <c r="AM44" s="19"/>
      <c r="AN44" s="6"/>
      <c r="AO44" s="19"/>
      <c r="AP44" s="6"/>
      <c r="AQ44" s="6"/>
      <c r="AR44" s="6"/>
      <c r="AS44" s="6"/>
      <c r="AT44" s="6">
        <v>4</v>
      </c>
      <c r="AU44" s="6"/>
      <c r="AV44" s="6"/>
      <c r="AW44" s="20"/>
      <c r="AX44" s="148" t="s">
        <v>134</v>
      </c>
      <c r="AY44" s="149"/>
      <c r="AZ44" s="149"/>
      <c r="BA44" s="149"/>
      <c r="BB44" s="149"/>
      <c r="BC44" s="149"/>
      <c r="BD44" s="150"/>
    </row>
    <row r="45" spans="1:56" ht="12" customHeight="1">
      <c r="A45" s="6">
        <v>11</v>
      </c>
      <c r="B45" s="148" t="s">
        <v>205</v>
      </c>
      <c r="C45" s="166"/>
      <c r="D45" s="167"/>
      <c r="E45" s="172" t="s">
        <v>128</v>
      </c>
      <c r="F45" s="173"/>
      <c r="G45" s="173"/>
      <c r="H45" s="173"/>
      <c r="I45" s="173"/>
      <c r="J45" s="173"/>
      <c r="K45" s="173"/>
      <c r="L45" s="173"/>
      <c r="M45" s="174"/>
      <c r="N45" s="20"/>
      <c r="O45" s="20"/>
      <c r="P45" s="20"/>
      <c r="Q45" s="20"/>
      <c r="R45" s="20"/>
      <c r="S45" s="86">
        <v>105</v>
      </c>
      <c r="T45" s="88"/>
      <c r="U45" s="86">
        <f t="shared" si="3"/>
        <v>0</v>
      </c>
      <c r="V45" s="88"/>
      <c r="W45" s="21"/>
      <c r="X45" s="22"/>
      <c r="Y45" s="22"/>
      <c r="Z45" s="22"/>
      <c r="AA45" s="22"/>
      <c r="AB45" s="22"/>
      <c r="AC45" s="20"/>
      <c r="AD45" s="22"/>
      <c r="AE45" s="20"/>
      <c r="AF45" s="20"/>
      <c r="AG45" s="6"/>
      <c r="AH45" s="35"/>
      <c r="AI45" s="19"/>
      <c r="AJ45" s="19"/>
      <c r="AK45" s="19"/>
      <c r="AL45" s="19"/>
      <c r="AM45" s="19"/>
      <c r="AN45" s="6"/>
      <c r="AO45" s="19"/>
      <c r="AP45" s="6"/>
      <c r="AQ45" s="6"/>
      <c r="AR45" s="6"/>
      <c r="AS45" s="6"/>
      <c r="AT45" s="6">
        <v>4</v>
      </c>
      <c r="AU45" s="6"/>
      <c r="AV45" s="6"/>
      <c r="AW45" s="6"/>
      <c r="AX45" s="148" t="s">
        <v>141</v>
      </c>
      <c r="AY45" s="149"/>
      <c r="AZ45" s="149"/>
      <c r="BA45" s="149"/>
      <c r="BB45" s="149"/>
      <c r="BC45" s="149"/>
      <c r="BD45" s="150"/>
    </row>
    <row r="46" spans="1:56" ht="12" customHeight="1">
      <c r="A46" s="6">
        <v>12</v>
      </c>
      <c r="B46" s="148" t="s">
        <v>206</v>
      </c>
      <c r="C46" s="166"/>
      <c r="D46" s="167"/>
      <c r="E46" s="172" t="s">
        <v>159</v>
      </c>
      <c r="F46" s="173"/>
      <c r="G46" s="173"/>
      <c r="H46" s="173"/>
      <c r="I46" s="173"/>
      <c r="J46" s="173"/>
      <c r="K46" s="173"/>
      <c r="L46" s="173"/>
      <c r="M46" s="174"/>
      <c r="N46" s="20"/>
      <c r="O46" s="20"/>
      <c r="P46" s="20">
        <v>18</v>
      </c>
      <c r="Q46" s="20"/>
      <c r="R46" s="20"/>
      <c r="S46" s="86">
        <v>120</v>
      </c>
      <c r="T46" s="88"/>
      <c r="U46" s="86">
        <f t="shared" si="3"/>
        <v>120</v>
      </c>
      <c r="V46" s="88"/>
      <c r="W46" s="21"/>
      <c r="X46" s="22"/>
      <c r="Y46" s="22"/>
      <c r="Z46" s="22"/>
      <c r="AA46" s="22"/>
      <c r="AB46" s="22"/>
      <c r="AC46" s="20"/>
      <c r="AD46" s="22"/>
      <c r="AE46" s="20"/>
      <c r="AF46" s="20"/>
      <c r="AG46" s="6"/>
      <c r="AH46" s="35">
        <v>4</v>
      </c>
      <c r="AI46" s="19">
        <v>120</v>
      </c>
      <c r="AJ46" s="19">
        <v>12</v>
      </c>
      <c r="AK46" s="19">
        <v>6</v>
      </c>
      <c r="AL46" s="19">
        <v>6</v>
      </c>
      <c r="AM46" s="19"/>
      <c r="AN46" s="6">
        <v>108</v>
      </c>
      <c r="AO46" s="19"/>
      <c r="AP46" s="6"/>
      <c r="AQ46" s="6"/>
      <c r="AR46" s="6"/>
      <c r="AS46" s="6"/>
      <c r="AT46" s="6">
        <v>4</v>
      </c>
      <c r="AU46" s="6"/>
      <c r="AV46" s="6"/>
      <c r="AW46" s="6"/>
      <c r="AX46" s="148" t="s">
        <v>160</v>
      </c>
      <c r="AY46" s="149"/>
      <c r="AZ46" s="149"/>
      <c r="BA46" s="149"/>
      <c r="BB46" s="149"/>
      <c r="BC46" s="149"/>
      <c r="BD46" s="150"/>
    </row>
    <row r="47" spans="1:56" ht="12" customHeight="1">
      <c r="A47" s="6">
        <v>13</v>
      </c>
      <c r="B47" s="86" t="s">
        <v>322</v>
      </c>
      <c r="C47" s="87"/>
      <c r="D47" s="88"/>
      <c r="E47" s="172" t="s">
        <v>193</v>
      </c>
      <c r="F47" s="173"/>
      <c r="G47" s="173"/>
      <c r="H47" s="173"/>
      <c r="I47" s="173"/>
      <c r="J47" s="173"/>
      <c r="K47" s="173"/>
      <c r="L47" s="173"/>
      <c r="M47" s="174"/>
      <c r="N47" s="20"/>
      <c r="O47" s="20"/>
      <c r="P47" s="20"/>
      <c r="Q47" s="20"/>
      <c r="R47" s="20"/>
      <c r="S47" s="86"/>
      <c r="T47" s="88"/>
      <c r="U47" s="86">
        <f t="shared" si="3"/>
        <v>0</v>
      </c>
      <c r="V47" s="88"/>
      <c r="W47" s="21"/>
      <c r="X47" s="22"/>
      <c r="Y47" s="22"/>
      <c r="Z47" s="22"/>
      <c r="AA47" s="22"/>
      <c r="AB47" s="22"/>
      <c r="AC47" s="20"/>
      <c r="AD47" s="22"/>
      <c r="AE47" s="20"/>
      <c r="AF47" s="20"/>
      <c r="AG47" s="6"/>
      <c r="AH47" s="35"/>
      <c r="AI47" s="19"/>
      <c r="AJ47" s="19"/>
      <c r="AK47" s="19"/>
      <c r="AL47" s="19"/>
      <c r="AM47" s="19"/>
      <c r="AN47" s="6"/>
      <c r="AO47" s="19"/>
      <c r="AP47" s="6"/>
      <c r="AQ47" s="6"/>
      <c r="AR47" s="6"/>
      <c r="AS47" s="6"/>
      <c r="AT47" s="6">
        <v>4</v>
      </c>
      <c r="AU47" s="6"/>
      <c r="AV47" s="6"/>
      <c r="AW47" s="6"/>
      <c r="AX47" s="148" t="s">
        <v>134</v>
      </c>
      <c r="AY47" s="149"/>
      <c r="AZ47" s="149"/>
      <c r="BA47" s="149"/>
      <c r="BB47" s="149"/>
      <c r="BC47" s="149"/>
      <c r="BD47" s="150"/>
    </row>
    <row r="48" spans="1:56" ht="12" customHeight="1">
      <c r="A48" s="6">
        <v>14</v>
      </c>
      <c r="B48" s="148" t="s">
        <v>262</v>
      </c>
      <c r="C48" s="166"/>
      <c r="D48" s="167"/>
      <c r="E48" s="172" t="s">
        <v>191</v>
      </c>
      <c r="F48" s="173"/>
      <c r="G48" s="173"/>
      <c r="H48" s="173"/>
      <c r="I48" s="173"/>
      <c r="J48" s="173"/>
      <c r="K48" s="173"/>
      <c r="L48" s="173"/>
      <c r="M48" s="174"/>
      <c r="N48" s="20"/>
      <c r="O48" s="20"/>
      <c r="P48" s="20"/>
      <c r="Q48" s="20"/>
      <c r="R48" s="20"/>
      <c r="S48" s="86">
        <v>120</v>
      </c>
      <c r="T48" s="88"/>
      <c r="U48" s="86">
        <f t="shared" si="2"/>
        <v>0</v>
      </c>
      <c r="V48" s="88"/>
      <c r="W48" s="21"/>
      <c r="X48" s="22"/>
      <c r="Y48" s="22"/>
      <c r="Z48" s="22"/>
      <c r="AA48" s="22"/>
      <c r="AB48" s="22"/>
      <c r="AC48" s="20"/>
      <c r="AD48" s="22"/>
      <c r="AE48" s="20"/>
      <c r="AF48" s="20"/>
      <c r="AG48" s="6"/>
      <c r="AH48" s="35"/>
      <c r="AI48" s="19"/>
      <c r="AJ48" s="19"/>
      <c r="AK48" s="19"/>
      <c r="AL48" s="19"/>
      <c r="AM48" s="19"/>
      <c r="AN48" s="6"/>
      <c r="AO48" s="19"/>
      <c r="AP48" s="6"/>
      <c r="AQ48" s="6"/>
      <c r="AR48" s="6"/>
      <c r="AS48" s="6"/>
      <c r="AT48" s="6">
        <v>4</v>
      </c>
      <c r="AU48" s="6"/>
      <c r="AV48" s="6"/>
      <c r="AW48" s="6"/>
      <c r="AX48" s="148" t="s">
        <v>157</v>
      </c>
      <c r="AY48" s="149"/>
      <c r="AZ48" s="149"/>
      <c r="BA48" s="149"/>
      <c r="BB48" s="149"/>
      <c r="BC48" s="149"/>
      <c r="BD48" s="150"/>
    </row>
    <row r="49" spans="1:56" ht="12" customHeight="1">
      <c r="A49" s="6">
        <v>15</v>
      </c>
      <c r="B49" s="148" t="s">
        <v>263</v>
      </c>
      <c r="C49" s="149"/>
      <c r="D49" s="150"/>
      <c r="E49" s="172" t="s">
        <v>50</v>
      </c>
      <c r="F49" s="173"/>
      <c r="G49" s="173"/>
      <c r="H49" s="173"/>
      <c r="I49" s="173"/>
      <c r="J49" s="173"/>
      <c r="K49" s="173"/>
      <c r="L49" s="173"/>
      <c r="M49" s="174"/>
      <c r="N49" s="6"/>
      <c r="O49" s="6"/>
      <c r="P49" s="6"/>
      <c r="Q49" s="6"/>
      <c r="R49" s="6"/>
      <c r="S49" s="148">
        <v>120</v>
      </c>
      <c r="T49" s="150"/>
      <c r="U49" s="148">
        <f t="shared" si="2"/>
        <v>0</v>
      </c>
      <c r="V49" s="150"/>
      <c r="W49" s="18"/>
      <c r="X49" s="19"/>
      <c r="Y49" s="19"/>
      <c r="Z49" s="19"/>
      <c r="AA49" s="19"/>
      <c r="AB49" s="19"/>
      <c r="AC49" s="6"/>
      <c r="AD49" s="19"/>
      <c r="AE49" s="6"/>
      <c r="AF49" s="6"/>
      <c r="AG49" s="6"/>
      <c r="AH49" s="35"/>
      <c r="AI49" s="19"/>
      <c r="AJ49" s="19"/>
      <c r="AK49" s="19"/>
      <c r="AL49" s="19"/>
      <c r="AM49" s="19"/>
      <c r="AN49" s="6"/>
      <c r="AO49" s="19"/>
      <c r="AP49" s="6"/>
      <c r="AQ49" s="6"/>
      <c r="AR49" s="6"/>
      <c r="AS49" s="6"/>
      <c r="AT49" s="6">
        <v>4</v>
      </c>
      <c r="AU49" s="6"/>
      <c r="AV49" s="6"/>
      <c r="AW49" s="6"/>
      <c r="AX49" s="148" t="s">
        <v>40</v>
      </c>
      <c r="AY49" s="149"/>
      <c r="AZ49" s="149"/>
      <c r="BA49" s="149"/>
      <c r="BB49" s="149"/>
      <c r="BC49" s="149"/>
      <c r="BD49" s="150"/>
    </row>
    <row r="50" spans="1:56" ht="12" customHeight="1">
      <c r="A50" s="9"/>
      <c r="B50" s="101"/>
      <c r="C50" s="102"/>
      <c r="D50" s="103"/>
      <c r="E50" s="101" t="s">
        <v>26</v>
      </c>
      <c r="F50" s="102"/>
      <c r="G50" s="102"/>
      <c r="H50" s="102"/>
      <c r="I50" s="102"/>
      <c r="J50" s="102"/>
      <c r="K50" s="102"/>
      <c r="L50" s="102"/>
      <c r="M50" s="103"/>
      <c r="N50" s="9"/>
      <c r="O50" s="9"/>
      <c r="P50" s="9"/>
      <c r="Q50" s="9"/>
      <c r="R50" s="9"/>
      <c r="S50" s="99">
        <v>2790</v>
      </c>
      <c r="T50" s="100"/>
      <c r="U50" s="104">
        <v>1800</v>
      </c>
      <c r="V50" s="105"/>
      <c r="W50" s="47">
        <v>30</v>
      </c>
      <c r="X50" s="47">
        <v>900</v>
      </c>
      <c r="Y50" s="47">
        <v>116</v>
      </c>
      <c r="Z50" s="47">
        <v>48</v>
      </c>
      <c r="AA50" s="47">
        <v>68</v>
      </c>
      <c r="AB50" s="47">
        <f>SUM(AB21:AB30,AB33,AB35:AB36)</f>
        <v>0</v>
      </c>
      <c r="AC50" s="47">
        <v>784</v>
      </c>
      <c r="AD50" s="47">
        <f>SUM(AD21:AD30,AD33,AD35:AD36)</f>
        <v>0</v>
      </c>
      <c r="AE50" s="47">
        <f>SUM(AE21:AE30,AE33,AE35:AE36)</f>
        <v>0</v>
      </c>
      <c r="AF50" s="47">
        <f>SUM(AF21:AF30,AF33,AF35:AF36)</f>
        <v>0</v>
      </c>
      <c r="AG50" s="47">
        <f>SUM(AG21:AG30,AG33,AG35:AG36)</f>
        <v>0</v>
      </c>
      <c r="AH50" s="47">
        <v>30</v>
      </c>
      <c r="AI50" s="47">
        <v>900</v>
      </c>
      <c r="AJ50" s="47">
        <v>112</v>
      </c>
      <c r="AK50" s="47">
        <v>48</v>
      </c>
      <c r="AL50" s="47">
        <v>64</v>
      </c>
      <c r="AM50" s="47">
        <f>SUM(AM21:AM30,AM33,AM44:AM45)</f>
        <v>0</v>
      </c>
      <c r="AN50" s="47">
        <v>788</v>
      </c>
      <c r="AO50" s="47">
        <f>SUM(AO21:AO30,AO33,AO44:AO45)</f>
        <v>0</v>
      </c>
      <c r="AP50" s="47">
        <f>SUM(AP21:AP30,AP33,AP44:AP45)</f>
        <v>0</v>
      </c>
      <c r="AQ50" s="47">
        <f>SUM(AQ21:AQ30,AQ33,AQ44:AQ45)</f>
        <v>0</v>
      </c>
      <c r="AR50" s="47">
        <f>SUM(AR21:AR30,AR33,AR44:AR45)</f>
        <v>0</v>
      </c>
      <c r="AS50" s="10" t="s">
        <v>154</v>
      </c>
      <c r="AT50" s="10" t="s">
        <v>175</v>
      </c>
      <c r="AU50" s="9"/>
      <c r="AV50" s="9" t="s">
        <v>132</v>
      </c>
      <c r="AW50" s="9"/>
      <c r="AX50" s="101"/>
      <c r="AY50" s="102"/>
      <c r="AZ50" s="102"/>
      <c r="BA50" s="102"/>
      <c r="BB50" s="102"/>
      <c r="BC50" s="102"/>
      <c r="BD50" s="103"/>
    </row>
    <row r="51" spans="1:56" ht="12" customHeight="1">
      <c r="A51" s="29"/>
      <c r="B51" s="30" t="s">
        <v>87</v>
      </c>
      <c r="C51" s="29"/>
      <c r="D51" s="29"/>
      <c r="E51" s="11"/>
      <c r="F51" s="11"/>
      <c r="G51" s="11"/>
      <c r="H51" s="11"/>
      <c r="I51" s="11"/>
      <c r="J51" s="11"/>
      <c r="K51" s="11"/>
      <c r="L51" s="11"/>
      <c r="M51" s="11"/>
      <c r="N51" s="29"/>
      <c r="O51" s="29"/>
      <c r="P51" s="29"/>
      <c r="Q51" s="29"/>
      <c r="R51" s="29"/>
      <c r="S51" s="29"/>
      <c r="T51" s="29"/>
      <c r="U51" s="29"/>
      <c r="V51" s="29"/>
      <c r="W51" s="31"/>
      <c r="X51" s="31"/>
      <c r="Y51" s="29"/>
      <c r="Z51" s="29"/>
      <c r="AA51" s="29"/>
      <c r="AB51" s="29"/>
      <c r="AC51" s="29"/>
      <c r="AD51" s="29"/>
      <c r="AE51" s="30" t="s">
        <v>143</v>
      </c>
      <c r="AF51" s="29"/>
      <c r="AG51" s="29"/>
      <c r="AH51" s="32"/>
      <c r="AI51" s="32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3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2" customHeight="1">
      <c r="A52" s="29"/>
      <c r="B52" s="94" t="s">
        <v>88</v>
      </c>
      <c r="C52" s="92" t="s">
        <v>89</v>
      </c>
      <c r="D52" s="92"/>
      <c r="E52" s="92"/>
      <c r="F52" s="92"/>
      <c r="G52" s="92"/>
      <c r="H52" s="92"/>
      <c r="I52" s="92" t="s">
        <v>90</v>
      </c>
      <c r="J52" s="92"/>
      <c r="K52" s="93" t="s">
        <v>91</v>
      </c>
      <c r="L52" s="93"/>
      <c r="M52" s="93" t="s">
        <v>92</v>
      </c>
      <c r="N52" s="93"/>
      <c r="O52" s="93"/>
      <c r="P52" s="93" t="s">
        <v>93</v>
      </c>
      <c r="Q52" s="93"/>
      <c r="R52" s="93" t="s">
        <v>94</v>
      </c>
      <c r="S52" s="93"/>
      <c r="T52" s="93"/>
      <c r="U52" s="93"/>
      <c r="V52" s="29"/>
      <c r="W52" s="31"/>
      <c r="X52" s="31"/>
      <c r="Y52" s="29"/>
      <c r="Z52" s="29"/>
      <c r="AA52" s="29"/>
      <c r="AB52" s="29"/>
      <c r="AC52" s="29"/>
      <c r="AD52" s="29"/>
      <c r="AE52" s="94" t="s">
        <v>88</v>
      </c>
      <c r="AF52" s="92" t="s">
        <v>95</v>
      </c>
      <c r="AG52" s="92"/>
      <c r="AH52" s="92"/>
      <c r="AI52" s="92"/>
      <c r="AJ52" s="92"/>
      <c r="AK52" s="92"/>
      <c r="AL52" s="92"/>
      <c r="AM52" s="92"/>
      <c r="AN52" s="92"/>
      <c r="AO52" s="92" t="s">
        <v>90</v>
      </c>
      <c r="AP52" s="92"/>
      <c r="AQ52" s="93" t="s">
        <v>92</v>
      </c>
      <c r="AR52" s="93"/>
      <c r="AS52" s="93"/>
      <c r="AT52" s="33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2" customHeight="1">
      <c r="A53" s="29"/>
      <c r="B53" s="94"/>
      <c r="C53" s="92"/>
      <c r="D53" s="92"/>
      <c r="E53" s="92"/>
      <c r="F53" s="92"/>
      <c r="G53" s="92"/>
      <c r="H53" s="92"/>
      <c r="I53" s="92"/>
      <c r="J53" s="92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29"/>
      <c r="W53" s="31"/>
      <c r="X53" s="31"/>
      <c r="Y53" s="29"/>
      <c r="Z53" s="29"/>
      <c r="AA53" s="29"/>
      <c r="AB53" s="29"/>
      <c r="AC53" s="29"/>
      <c r="AD53" s="29"/>
      <c r="AE53" s="94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3"/>
      <c r="AR53" s="93"/>
      <c r="AS53" s="93"/>
      <c r="AT53" s="33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2" customHeight="1">
      <c r="A54" s="29"/>
      <c r="B54" s="34">
        <v>1</v>
      </c>
      <c r="C54" s="175"/>
      <c r="D54" s="175"/>
      <c r="E54" s="175"/>
      <c r="F54" s="175"/>
      <c r="G54" s="175"/>
      <c r="H54" s="175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29"/>
      <c r="W54" s="31"/>
      <c r="X54" s="31"/>
      <c r="Y54" s="29"/>
      <c r="Z54" s="29"/>
      <c r="AA54" s="29"/>
      <c r="AB54" s="29"/>
      <c r="AC54" s="29"/>
      <c r="AD54" s="29"/>
      <c r="AE54" s="34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33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2" customHeight="1">
      <c r="A55" s="29"/>
      <c r="B55" s="34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29"/>
      <c r="W55" s="31"/>
      <c r="X55" s="31"/>
      <c r="Y55" s="29"/>
      <c r="Z55" s="29"/>
      <c r="AA55" s="29"/>
      <c r="AB55" s="29"/>
      <c r="AC55" s="29"/>
      <c r="AD55" s="29"/>
      <c r="AE55" s="34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33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6" ht="8.25" customHeight="1">
      <c r="A56" s="29"/>
      <c r="B56" s="29"/>
      <c r="C56" s="11"/>
      <c r="D56" s="29"/>
      <c r="E56" s="11"/>
      <c r="F56" s="11"/>
      <c r="G56" s="11"/>
      <c r="H56" s="11"/>
      <c r="I56" s="11"/>
      <c r="J56" s="11"/>
      <c r="K56" s="11"/>
      <c r="L56" s="11"/>
      <c r="M56" s="11"/>
      <c r="N56" s="29"/>
      <c r="O56" s="29"/>
      <c r="P56" s="29"/>
      <c r="Q56" s="29"/>
      <c r="R56" s="29"/>
      <c r="S56" s="29"/>
      <c r="T56" s="29"/>
      <c r="U56" s="29"/>
      <c r="V56" s="29"/>
      <c r="W56" s="31"/>
      <c r="X56" s="31"/>
      <c r="Y56" s="29"/>
      <c r="Z56" s="29"/>
      <c r="AA56" s="29"/>
      <c r="AB56" s="29"/>
      <c r="AC56" s="29"/>
      <c r="AD56" s="29"/>
      <c r="AE56" s="34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33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s="13" customFormat="1" ht="11.25" customHeight="1">
      <c r="A57" s="29"/>
      <c r="B57" s="29"/>
      <c r="C57" s="29"/>
      <c r="D57" s="29"/>
      <c r="E57" s="11"/>
      <c r="F57" s="11"/>
      <c r="G57" s="11"/>
      <c r="H57" s="11"/>
      <c r="I57" s="11"/>
      <c r="J57" s="11"/>
      <c r="K57" s="11"/>
      <c r="L57" s="11"/>
      <c r="M57" s="11"/>
      <c r="N57" s="29"/>
      <c r="O57" s="29"/>
      <c r="P57" s="29"/>
      <c r="Q57" s="29"/>
      <c r="R57" s="29"/>
      <c r="S57" s="29"/>
      <c r="T57" s="29"/>
      <c r="U57" s="29"/>
      <c r="V57" s="29"/>
      <c r="W57" s="31"/>
      <c r="X57" s="31"/>
      <c r="Y57" s="29"/>
      <c r="Z57" s="29"/>
      <c r="AA57" s="29"/>
      <c r="AB57" s="29"/>
      <c r="AC57" s="29"/>
      <c r="AD57" s="29"/>
      <c r="AE57" s="29"/>
      <c r="AF57" s="29"/>
      <c r="AG57" s="29"/>
      <c r="AH57" s="32"/>
      <c r="AI57" s="32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33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1" s="13" customFormat="1" ht="12.75">
      <c r="A58" s="11"/>
      <c r="B58" s="11"/>
      <c r="C58" s="11"/>
      <c r="D58" s="11"/>
      <c r="E58" s="11" t="s">
        <v>41</v>
      </c>
      <c r="F58" s="11"/>
      <c r="G58" s="11"/>
      <c r="H58" s="11"/>
      <c r="I58" s="11"/>
      <c r="J58" s="11"/>
      <c r="K58" s="11"/>
      <c r="L58" s="11"/>
      <c r="M58" s="11"/>
      <c r="N58" s="12" t="s">
        <v>285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 t="s">
        <v>42</v>
      </c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s="13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 t="s">
        <v>286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0" s="13" customFormat="1" ht="21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6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5" t="s">
        <v>43</v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2"/>
      <c r="AQ62" s="14"/>
      <c r="AR62" s="14"/>
      <c r="AS62" s="14"/>
      <c r="AT62" s="14"/>
      <c r="AU62" s="14"/>
      <c r="AV62" s="14"/>
      <c r="AW62" s="14"/>
      <c r="AX62" s="14"/>
      <c r="AY62" s="14"/>
      <c r="AZ62" s="13"/>
      <c r="BA62" s="13"/>
      <c r="BB62" s="13"/>
      <c r="BC62" s="13"/>
      <c r="BD62" s="13"/>
    </row>
    <row r="63" spans="1:5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</sheetData>
  <sheetProtection formatCells="0" autoFilter="0"/>
  <mergeCells count="226">
    <mergeCell ref="B42:D42"/>
    <mergeCell ref="E42:M42"/>
    <mergeCell ref="S40:T40"/>
    <mergeCell ref="U40:V40"/>
    <mergeCell ref="S41:T41"/>
    <mergeCell ref="B40:D40"/>
    <mergeCell ref="S42:T42"/>
    <mergeCell ref="E40:M40"/>
    <mergeCell ref="B41:D41"/>
    <mergeCell ref="S44:T44"/>
    <mergeCell ref="AX44:BD44"/>
    <mergeCell ref="B44:D44"/>
    <mergeCell ref="E45:M45"/>
    <mergeCell ref="B45:D45"/>
    <mergeCell ref="U44:V44"/>
    <mergeCell ref="E49:M49"/>
    <mergeCell ref="AX50:BD50"/>
    <mergeCell ref="AX45:BD45"/>
    <mergeCell ref="AX48:BD48"/>
    <mergeCell ref="AX49:BD49"/>
    <mergeCell ref="S45:T45"/>
    <mergeCell ref="U45:V45"/>
    <mergeCell ref="U48:V48"/>
    <mergeCell ref="AX47:BD47"/>
    <mergeCell ref="S46:T46"/>
    <mergeCell ref="B39:D39"/>
    <mergeCell ref="E39:M39"/>
    <mergeCell ref="AX39:BD39"/>
    <mergeCell ref="S37:T37"/>
    <mergeCell ref="E38:M38"/>
    <mergeCell ref="B37:D37"/>
    <mergeCell ref="B38:D38"/>
    <mergeCell ref="S39:T39"/>
    <mergeCell ref="U39:V39"/>
    <mergeCell ref="AX38:BD38"/>
    <mergeCell ref="A14:A17"/>
    <mergeCell ref="AJ8:AN8"/>
    <mergeCell ref="AP15:AR16"/>
    <mergeCell ref="AJ16:AJ17"/>
    <mergeCell ref="AH14:AR14"/>
    <mergeCell ref="AN15:AN17"/>
    <mergeCell ref="AO15:AO17"/>
    <mergeCell ref="AJ15:AM15"/>
    <mergeCell ref="AB8:AE8"/>
    <mergeCell ref="AI15:AI17"/>
    <mergeCell ref="U17:V17"/>
    <mergeCell ref="W15:W17"/>
    <mergeCell ref="S14:V16"/>
    <mergeCell ref="AH15:AH17"/>
    <mergeCell ref="S17:T17"/>
    <mergeCell ref="AD15:AD17"/>
    <mergeCell ref="AE15:AG16"/>
    <mergeCell ref="W14:AG14"/>
    <mergeCell ref="A1:BD1"/>
    <mergeCell ref="A2:BD2"/>
    <mergeCell ref="A8:A9"/>
    <mergeCell ref="B8:E8"/>
    <mergeCell ref="F8:I8"/>
    <mergeCell ref="AO8:AR8"/>
    <mergeCell ref="AX8:BA8"/>
    <mergeCell ref="AS8:AW8"/>
    <mergeCell ref="S8:W8"/>
    <mergeCell ref="X8:AA8"/>
    <mergeCell ref="AF8:AI8"/>
    <mergeCell ref="AC15:AC17"/>
    <mergeCell ref="B14:D17"/>
    <mergeCell ref="E14:M17"/>
    <mergeCell ref="N14:O16"/>
    <mergeCell ref="P14:P17"/>
    <mergeCell ref="Q14:R16"/>
    <mergeCell ref="J8:N8"/>
    <mergeCell ref="O8:R8"/>
    <mergeCell ref="Z16:AB16"/>
    <mergeCell ref="AW14:AW17"/>
    <mergeCell ref="AX14:BD17"/>
    <mergeCell ref="X15:X17"/>
    <mergeCell ref="Y16:Y17"/>
    <mergeCell ref="AS14:AV16"/>
    <mergeCell ref="Y15:AB15"/>
    <mergeCell ref="AK16:AM16"/>
    <mergeCell ref="A18:BD18"/>
    <mergeCell ref="B25:D25"/>
    <mergeCell ref="B19:D19"/>
    <mergeCell ref="E19:M19"/>
    <mergeCell ref="S19:T19"/>
    <mergeCell ref="U19:V19"/>
    <mergeCell ref="AX22:BD22"/>
    <mergeCell ref="AX23:BD23"/>
    <mergeCell ref="AX24:BD24"/>
    <mergeCell ref="U24:V24"/>
    <mergeCell ref="S25:T25"/>
    <mergeCell ref="E25:M25"/>
    <mergeCell ref="B23:D23"/>
    <mergeCell ref="E23:M23"/>
    <mergeCell ref="AX25:BD25"/>
    <mergeCell ref="AX26:BD26"/>
    <mergeCell ref="S30:T30"/>
    <mergeCell ref="U30:V30"/>
    <mergeCell ref="AX30:BD30"/>
    <mergeCell ref="B29:D29"/>
    <mergeCell ref="E29:M29"/>
    <mergeCell ref="S29:T29"/>
    <mergeCell ref="U29:V29"/>
    <mergeCell ref="AX29:BD29"/>
    <mergeCell ref="B30:D30"/>
    <mergeCell ref="E30:M30"/>
    <mergeCell ref="A34:BD34"/>
    <mergeCell ref="S36:T36"/>
    <mergeCell ref="B36:D36"/>
    <mergeCell ref="A31:BD31"/>
    <mergeCell ref="B33:D33"/>
    <mergeCell ref="S33:T33"/>
    <mergeCell ref="S35:T35"/>
    <mergeCell ref="U35:V35"/>
    <mergeCell ref="AX33:BD33"/>
    <mergeCell ref="AX35:BD35"/>
    <mergeCell ref="AX41:BD41"/>
    <mergeCell ref="E41:M41"/>
    <mergeCell ref="E43:M43"/>
    <mergeCell ref="S43:T43"/>
    <mergeCell ref="U41:V41"/>
    <mergeCell ref="AX43:BD43"/>
    <mergeCell ref="AX42:BD42"/>
    <mergeCell ref="U43:V43"/>
    <mergeCell ref="U42:V42"/>
    <mergeCell ref="E37:M37"/>
    <mergeCell ref="AX36:BD36"/>
    <mergeCell ref="AX37:BD37"/>
    <mergeCell ref="AX40:BD40"/>
    <mergeCell ref="U36:V36"/>
    <mergeCell ref="S38:T38"/>
    <mergeCell ref="U37:V37"/>
    <mergeCell ref="U38:V38"/>
    <mergeCell ref="E36:M36"/>
    <mergeCell ref="B49:D49"/>
    <mergeCell ref="B48:D48"/>
    <mergeCell ref="U47:V47"/>
    <mergeCell ref="E48:M48"/>
    <mergeCell ref="S48:T48"/>
    <mergeCell ref="U49:V49"/>
    <mergeCell ref="S49:T49"/>
    <mergeCell ref="B47:D47"/>
    <mergeCell ref="E47:M47"/>
    <mergeCell ref="S47:T47"/>
    <mergeCell ref="B46:D46"/>
    <mergeCell ref="E46:M46"/>
    <mergeCell ref="E44:M44"/>
    <mergeCell ref="B43:D43"/>
    <mergeCell ref="P52:Q53"/>
    <mergeCell ref="AX46:BD46"/>
    <mergeCell ref="AE52:AE53"/>
    <mergeCell ref="R52:U53"/>
    <mergeCell ref="S50:T50"/>
    <mergeCell ref="U50:V50"/>
    <mergeCell ref="U46:V46"/>
    <mergeCell ref="AQ55:AS55"/>
    <mergeCell ref="AO52:AP53"/>
    <mergeCell ref="AQ52:AS53"/>
    <mergeCell ref="AF54:AN54"/>
    <mergeCell ref="AO54:AP54"/>
    <mergeCell ref="AF52:AN53"/>
    <mergeCell ref="AQ56:AS56"/>
    <mergeCell ref="AQ54:AS54"/>
    <mergeCell ref="C55:H55"/>
    <mergeCell ref="I55:J55"/>
    <mergeCell ref="K55:L55"/>
    <mergeCell ref="M55:O55"/>
    <mergeCell ref="P55:Q55"/>
    <mergeCell ref="R55:U55"/>
    <mergeCell ref="AF55:AN55"/>
    <mergeCell ref="AO55:AP55"/>
    <mergeCell ref="AO56:AP56"/>
    <mergeCell ref="I54:J54"/>
    <mergeCell ref="K54:L54"/>
    <mergeCell ref="M54:O54"/>
    <mergeCell ref="P54:Q54"/>
    <mergeCell ref="R54:U54"/>
    <mergeCell ref="AF56:AN56"/>
    <mergeCell ref="C54:H54"/>
    <mergeCell ref="B50:D50"/>
    <mergeCell ref="E50:M50"/>
    <mergeCell ref="B52:B53"/>
    <mergeCell ref="C52:H53"/>
    <mergeCell ref="I52:J53"/>
    <mergeCell ref="K52:L53"/>
    <mergeCell ref="M52:O53"/>
    <mergeCell ref="A32:BD32"/>
    <mergeCell ref="U33:V33"/>
    <mergeCell ref="E33:M33"/>
    <mergeCell ref="E35:M35"/>
    <mergeCell ref="B35:D35"/>
    <mergeCell ref="AX19:BD19"/>
    <mergeCell ref="B24:D24"/>
    <mergeCell ref="B21:D21"/>
    <mergeCell ref="E21:M21"/>
    <mergeCell ref="S21:T21"/>
    <mergeCell ref="AX21:BD21"/>
    <mergeCell ref="S22:T22"/>
    <mergeCell ref="U22:V22"/>
    <mergeCell ref="E24:M24"/>
    <mergeCell ref="U27:V27"/>
    <mergeCell ref="AX27:BD27"/>
    <mergeCell ref="S26:T26"/>
    <mergeCell ref="U26:V26"/>
    <mergeCell ref="S23:T23"/>
    <mergeCell ref="S24:T24"/>
    <mergeCell ref="E20:M20"/>
    <mergeCell ref="S20:T20"/>
    <mergeCell ref="U20:V20"/>
    <mergeCell ref="B26:D26"/>
    <mergeCell ref="E26:M26"/>
    <mergeCell ref="U25:V25"/>
    <mergeCell ref="B22:D22"/>
    <mergeCell ref="E22:M22"/>
    <mergeCell ref="U21:V21"/>
    <mergeCell ref="U23:V23"/>
    <mergeCell ref="AX20:BD20"/>
    <mergeCell ref="B28:D28"/>
    <mergeCell ref="E28:M28"/>
    <mergeCell ref="S28:T28"/>
    <mergeCell ref="U28:V28"/>
    <mergeCell ref="AX28:BD28"/>
    <mergeCell ref="B27:D27"/>
    <mergeCell ref="E27:M27"/>
    <mergeCell ref="S27:T27"/>
    <mergeCell ref="B20:D20"/>
  </mergeCells>
  <conditionalFormatting sqref="N50:R50 W33:AW33 Q33:T33 U50 N35:T49 W35:AW49 W50:AX50 W19:AW30 N19:T30">
    <cfRule type="cellIs" priority="8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2.7109375" style="1" customWidth="1"/>
    <col min="2" max="33" width="3.28125" style="1" customWidth="1"/>
    <col min="34" max="34" width="3.57421875" style="1" customWidth="1"/>
    <col min="35" max="56" width="3.28125" style="1" customWidth="1"/>
    <col min="57" max="16384" width="9.140625" style="1" customWidth="1"/>
  </cols>
  <sheetData>
    <row r="1" spans="1:56" ht="17.25" customHeight="1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ht="16.5" customHeight="1">
      <c r="A2" s="135" t="s">
        <v>216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29" ht="12.75">
      <c r="B3" s="4" t="s">
        <v>23</v>
      </c>
      <c r="T3" s="1" t="s">
        <v>21</v>
      </c>
      <c r="Z3" s="2" t="s">
        <v>138</v>
      </c>
      <c r="AA3" s="3"/>
      <c r="AB3" s="3"/>
      <c r="AC3" s="3"/>
    </row>
    <row r="4" spans="2:29" ht="12.75">
      <c r="B4" s="1" t="s">
        <v>24</v>
      </c>
      <c r="T4" s="1" t="s">
        <v>174</v>
      </c>
      <c r="Z4" s="3" t="s">
        <v>139</v>
      </c>
      <c r="AA4" s="3"/>
      <c r="AB4" s="3"/>
      <c r="AC4" s="3"/>
    </row>
    <row r="5" spans="2:26" ht="12.75">
      <c r="B5" s="1" t="s">
        <v>25</v>
      </c>
      <c r="T5" s="1" t="s">
        <v>22</v>
      </c>
      <c r="Z5" s="1" t="s">
        <v>287</v>
      </c>
    </row>
    <row r="6" spans="18:22" ht="12.75">
      <c r="R6" s="4"/>
      <c r="S6" s="4"/>
      <c r="T6" s="1" t="s">
        <v>110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36" t="s">
        <v>73</v>
      </c>
      <c r="B8" s="120" t="s">
        <v>74</v>
      </c>
      <c r="C8" s="121"/>
      <c r="D8" s="121"/>
      <c r="E8" s="122"/>
      <c r="F8" s="120" t="s">
        <v>75</v>
      </c>
      <c r="G8" s="121"/>
      <c r="H8" s="121"/>
      <c r="I8" s="122"/>
      <c r="J8" s="120" t="s">
        <v>76</v>
      </c>
      <c r="K8" s="121"/>
      <c r="L8" s="121"/>
      <c r="M8" s="121"/>
      <c r="N8" s="122"/>
      <c r="O8" s="120" t="s">
        <v>77</v>
      </c>
      <c r="P8" s="121"/>
      <c r="Q8" s="121"/>
      <c r="R8" s="122"/>
      <c r="S8" s="120" t="s">
        <v>78</v>
      </c>
      <c r="T8" s="121"/>
      <c r="U8" s="121"/>
      <c r="V8" s="121"/>
      <c r="W8" s="122"/>
      <c r="X8" s="120" t="s">
        <v>79</v>
      </c>
      <c r="Y8" s="121"/>
      <c r="Z8" s="121"/>
      <c r="AA8" s="122"/>
      <c r="AB8" s="120" t="s">
        <v>80</v>
      </c>
      <c r="AC8" s="121"/>
      <c r="AD8" s="121"/>
      <c r="AE8" s="122"/>
      <c r="AF8" s="120" t="s">
        <v>81</v>
      </c>
      <c r="AG8" s="121"/>
      <c r="AH8" s="121"/>
      <c r="AI8" s="122"/>
      <c r="AJ8" s="120" t="s">
        <v>82</v>
      </c>
      <c r="AK8" s="121"/>
      <c r="AL8" s="121"/>
      <c r="AM8" s="121"/>
      <c r="AN8" s="122"/>
      <c r="AO8" s="120" t="s">
        <v>83</v>
      </c>
      <c r="AP8" s="121"/>
      <c r="AQ8" s="121"/>
      <c r="AR8" s="122"/>
      <c r="AS8" s="120" t="s">
        <v>84</v>
      </c>
      <c r="AT8" s="121"/>
      <c r="AU8" s="121"/>
      <c r="AV8" s="121"/>
      <c r="AW8" s="122"/>
      <c r="AX8" s="120" t="s">
        <v>85</v>
      </c>
      <c r="AY8" s="121"/>
      <c r="AZ8" s="121"/>
      <c r="BA8" s="122"/>
      <c r="BB8" s="39"/>
    </row>
    <row r="9" spans="1:54" ht="12.75">
      <c r="A9" s="13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126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 t="s">
        <v>98</v>
      </c>
      <c r="M10" s="26" t="s">
        <v>98</v>
      </c>
      <c r="N10" s="26" t="s">
        <v>98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 t="s">
        <v>98</v>
      </c>
      <c r="AF10" s="26" t="s">
        <v>98</v>
      </c>
      <c r="AG10" s="26" t="s">
        <v>98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7"/>
      <c r="BB10" s="40"/>
    </row>
    <row r="11" spans="1:54" ht="13.5" customHeight="1">
      <c r="A11" s="27"/>
      <c r="B11" s="27" t="s">
        <v>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3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288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ht="4.5" customHeight="1"/>
    <row r="14" spans="1:56" ht="12.75" customHeight="1">
      <c r="A14" s="106" t="s">
        <v>19</v>
      </c>
      <c r="B14" s="123" t="s">
        <v>238</v>
      </c>
      <c r="C14" s="124"/>
      <c r="D14" s="125"/>
      <c r="E14" s="109" t="s">
        <v>241</v>
      </c>
      <c r="F14" s="110"/>
      <c r="G14" s="110"/>
      <c r="H14" s="110"/>
      <c r="I14" s="110"/>
      <c r="J14" s="110"/>
      <c r="K14" s="110"/>
      <c r="L14" s="110"/>
      <c r="M14" s="111"/>
      <c r="N14" s="93" t="s">
        <v>0</v>
      </c>
      <c r="O14" s="93"/>
      <c r="P14" s="106" t="s">
        <v>3</v>
      </c>
      <c r="Q14" s="93" t="s">
        <v>4</v>
      </c>
      <c r="R14" s="93"/>
      <c r="S14" s="109" t="s">
        <v>67</v>
      </c>
      <c r="T14" s="110"/>
      <c r="U14" s="110"/>
      <c r="V14" s="111"/>
      <c r="W14" s="93" t="s">
        <v>211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 t="s">
        <v>212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157" t="s">
        <v>72</v>
      </c>
      <c r="AT14" s="157"/>
      <c r="AU14" s="157"/>
      <c r="AV14" s="157"/>
      <c r="AW14" s="106" t="s">
        <v>17</v>
      </c>
      <c r="AX14" s="109" t="s">
        <v>18</v>
      </c>
      <c r="AY14" s="110"/>
      <c r="AZ14" s="110"/>
      <c r="BA14" s="110"/>
      <c r="BB14" s="110"/>
      <c r="BC14" s="110"/>
      <c r="BD14" s="111"/>
    </row>
    <row r="15" spans="1:56" ht="12.75" customHeight="1">
      <c r="A15" s="106"/>
      <c r="B15" s="126"/>
      <c r="C15" s="127"/>
      <c r="D15" s="128"/>
      <c r="E15" s="112"/>
      <c r="F15" s="113"/>
      <c r="G15" s="113"/>
      <c r="H15" s="113"/>
      <c r="I15" s="113"/>
      <c r="J15" s="113"/>
      <c r="K15" s="113"/>
      <c r="L15" s="113"/>
      <c r="M15" s="114"/>
      <c r="N15" s="93"/>
      <c r="O15" s="93"/>
      <c r="P15" s="106"/>
      <c r="Q15" s="93"/>
      <c r="R15" s="93"/>
      <c r="S15" s="112"/>
      <c r="T15" s="113"/>
      <c r="U15" s="113"/>
      <c r="V15" s="114"/>
      <c r="W15" s="132" t="s">
        <v>7</v>
      </c>
      <c r="X15" s="132" t="s">
        <v>70</v>
      </c>
      <c r="Y15" s="148" t="s">
        <v>71</v>
      </c>
      <c r="Z15" s="149"/>
      <c r="AA15" s="149"/>
      <c r="AB15" s="150"/>
      <c r="AC15" s="132" t="s">
        <v>13</v>
      </c>
      <c r="AD15" s="132" t="s">
        <v>66</v>
      </c>
      <c r="AE15" s="139" t="s">
        <v>9</v>
      </c>
      <c r="AF15" s="140"/>
      <c r="AG15" s="141"/>
      <c r="AH15" s="132" t="s">
        <v>7</v>
      </c>
      <c r="AI15" s="132" t="s">
        <v>70</v>
      </c>
      <c r="AJ15" s="148" t="s">
        <v>71</v>
      </c>
      <c r="AK15" s="149"/>
      <c r="AL15" s="149"/>
      <c r="AM15" s="150"/>
      <c r="AN15" s="132" t="s">
        <v>13</v>
      </c>
      <c r="AO15" s="132" t="s">
        <v>66</v>
      </c>
      <c r="AP15" s="139" t="s">
        <v>9</v>
      </c>
      <c r="AQ15" s="140"/>
      <c r="AR15" s="141"/>
      <c r="AS15" s="157"/>
      <c r="AT15" s="157"/>
      <c r="AU15" s="157"/>
      <c r="AV15" s="157"/>
      <c r="AW15" s="106"/>
      <c r="AX15" s="112"/>
      <c r="AY15" s="113"/>
      <c r="AZ15" s="113"/>
      <c r="BA15" s="113"/>
      <c r="BB15" s="113"/>
      <c r="BC15" s="113"/>
      <c r="BD15" s="114"/>
    </row>
    <row r="16" spans="1:56" ht="12.75" customHeight="1">
      <c r="A16" s="106"/>
      <c r="B16" s="126"/>
      <c r="C16" s="127"/>
      <c r="D16" s="128"/>
      <c r="E16" s="112"/>
      <c r="F16" s="113"/>
      <c r="G16" s="113"/>
      <c r="H16" s="113"/>
      <c r="I16" s="113"/>
      <c r="J16" s="113"/>
      <c r="K16" s="113"/>
      <c r="L16" s="113"/>
      <c r="M16" s="114"/>
      <c r="N16" s="93"/>
      <c r="O16" s="93"/>
      <c r="P16" s="106"/>
      <c r="Q16" s="93"/>
      <c r="R16" s="93"/>
      <c r="S16" s="115"/>
      <c r="T16" s="116"/>
      <c r="U16" s="116"/>
      <c r="V16" s="117"/>
      <c r="W16" s="133"/>
      <c r="X16" s="133"/>
      <c r="Y16" s="106" t="s">
        <v>8</v>
      </c>
      <c r="Z16" s="138" t="s">
        <v>9</v>
      </c>
      <c r="AA16" s="138"/>
      <c r="AB16" s="138"/>
      <c r="AC16" s="133"/>
      <c r="AD16" s="133"/>
      <c r="AE16" s="142"/>
      <c r="AF16" s="143"/>
      <c r="AG16" s="144"/>
      <c r="AH16" s="133"/>
      <c r="AI16" s="133"/>
      <c r="AJ16" s="106" t="s">
        <v>8</v>
      </c>
      <c r="AK16" s="138" t="s">
        <v>9</v>
      </c>
      <c r="AL16" s="138"/>
      <c r="AM16" s="138"/>
      <c r="AN16" s="133"/>
      <c r="AO16" s="133"/>
      <c r="AP16" s="142"/>
      <c r="AQ16" s="143"/>
      <c r="AR16" s="144"/>
      <c r="AS16" s="157"/>
      <c r="AT16" s="157"/>
      <c r="AU16" s="157"/>
      <c r="AV16" s="157"/>
      <c r="AW16" s="106"/>
      <c r="AX16" s="112"/>
      <c r="AY16" s="113"/>
      <c r="AZ16" s="113"/>
      <c r="BA16" s="113"/>
      <c r="BB16" s="113"/>
      <c r="BC16" s="113"/>
      <c r="BD16" s="114"/>
    </row>
    <row r="17" spans="1:56" ht="66.75" customHeight="1">
      <c r="A17" s="106"/>
      <c r="B17" s="129"/>
      <c r="C17" s="130"/>
      <c r="D17" s="131"/>
      <c r="E17" s="115"/>
      <c r="F17" s="116"/>
      <c r="G17" s="116"/>
      <c r="H17" s="116"/>
      <c r="I17" s="116"/>
      <c r="J17" s="116"/>
      <c r="K17" s="116"/>
      <c r="L17" s="116"/>
      <c r="M17" s="117"/>
      <c r="N17" s="5" t="s">
        <v>1</v>
      </c>
      <c r="O17" s="5" t="s">
        <v>2</v>
      </c>
      <c r="P17" s="106"/>
      <c r="Q17" s="5" t="s">
        <v>5</v>
      </c>
      <c r="R17" s="5" t="s">
        <v>6</v>
      </c>
      <c r="S17" s="118" t="s">
        <v>68</v>
      </c>
      <c r="T17" s="119"/>
      <c r="U17" s="107" t="s">
        <v>69</v>
      </c>
      <c r="V17" s="108"/>
      <c r="W17" s="134"/>
      <c r="X17" s="134"/>
      <c r="Y17" s="106"/>
      <c r="Z17" s="5" t="s">
        <v>10</v>
      </c>
      <c r="AA17" s="5" t="s">
        <v>11</v>
      </c>
      <c r="AB17" s="5" t="s">
        <v>12</v>
      </c>
      <c r="AC17" s="134"/>
      <c r="AD17" s="134"/>
      <c r="AE17" s="5" t="s">
        <v>10</v>
      </c>
      <c r="AF17" s="5" t="s">
        <v>11</v>
      </c>
      <c r="AG17" s="5" t="s">
        <v>12</v>
      </c>
      <c r="AH17" s="134"/>
      <c r="AI17" s="134"/>
      <c r="AJ17" s="106"/>
      <c r="AK17" s="5" t="s">
        <v>10</v>
      </c>
      <c r="AL17" s="5" t="s">
        <v>11</v>
      </c>
      <c r="AM17" s="5" t="s">
        <v>12</v>
      </c>
      <c r="AN17" s="134"/>
      <c r="AO17" s="13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142</v>
      </c>
      <c r="AV17" s="5" t="s">
        <v>16</v>
      </c>
      <c r="AW17" s="106"/>
      <c r="AX17" s="115"/>
      <c r="AY17" s="116"/>
      <c r="AZ17" s="116"/>
      <c r="BA17" s="116"/>
      <c r="BB17" s="116"/>
      <c r="BC17" s="116"/>
      <c r="BD17" s="117"/>
    </row>
    <row r="18" spans="1:56" ht="15" customHeight="1">
      <c r="A18" s="151" t="s">
        <v>101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s="3" customFormat="1" ht="12" customHeight="1">
      <c r="A19" s="20">
        <v>1</v>
      </c>
      <c r="B19" s="86" t="s">
        <v>196</v>
      </c>
      <c r="C19" s="87"/>
      <c r="D19" s="88"/>
      <c r="E19" s="89" t="s">
        <v>52</v>
      </c>
      <c r="F19" s="90"/>
      <c r="G19" s="90"/>
      <c r="H19" s="90"/>
      <c r="I19" s="90"/>
      <c r="J19" s="90"/>
      <c r="K19" s="90"/>
      <c r="L19" s="90"/>
      <c r="M19" s="91"/>
      <c r="N19" s="20"/>
      <c r="O19" s="20"/>
      <c r="P19" s="20">
        <v>64</v>
      </c>
      <c r="Q19" s="20">
        <v>3</v>
      </c>
      <c r="R19" s="20"/>
      <c r="S19" s="86">
        <v>90</v>
      </c>
      <c r="T19" s="88"/>
      <c r="U19" s="86">
        <v>90</v>
      </c>
      <c r="V19" s="88"/>
      <c r="W19" s="52">
        <v>3</v>
      </c>
      <c r="X19" s="50">
        <v>90</v>
      </c>
      <c r="Y19" s="50">
        <v>16</v>
      </c>
      <c r="Z19" s="22">
        <v>10</v>
      </c>
      <c r="AA19" s="22">
        <v>6</v>
      </c>
      <c r="AB19" s="22"/>
      <c r="AC19" s="20">
        <v>74</v>
      </c>
      <c r="AD19" s="22"/>
      <c r="AE19" s="20"/>
      <c r="AF19" s="20"/>
      <c r="AG19" s="20"/>
      <c r="AH19" s="21"/>
      <c r="AI19" s="22"/>
      <c r="AJ19" s="22"/>
      <c r="AK19" s="22"/>
      <c r="AL19" s="22"/>
      <c r="AM19" s="22"/>
      <c r="AN19" s="20"/>
      <c r="AO19" s="22"/>
      <c r="AP19" s="20"/>
      <c r="AQ19" s="20"/>
      <c r="AR19" s="20"/>
      <c r="AS19" s="20">
        <v>5</v>
      </c>
      <c r="AT19" s="20"/>
      <c r="AU19" s="20"/>
      <c r="AV19" s="20"/>
      <c r="AW19" s="20"/>
      <c r="AX19" s="86" t="s">
        <v>45</v>
      </c>
      <c r="AY19" s="87"/>
      <c r="AZ19" s="87"/>
      <c r="BA19" s="87"/>
      <c r="BB19" s="87"/>
      <c r="BC19" s="87"/>
      <c r="BD19" s="88"/>
    </row>
    <row r="20" spans="1:56" s="3" customFormat="1" ht="12" customHeight="1">
      <c r="A20" s="20">
        <v>2</v>
      </c>
      <c r="B20" s="86" t="s">
        <v>197</v>
      </c>
      <c r="C20" s="87"/>
      <c r="D20" s="88"/>
      <c r="E20" s="172" t="s">
        <v>120</v>
      </c>
      <c r="F20" s="173"/>
      <c r="G20" s="173"/>
      <c r="H20" s="173"/>
      <c r="I20" s="173"/>
      <c r="J20" s="173"/>
      <c r="K20" s="173"/>
      <c r="L20" s="173"/>
      <c r="M20" s="174"/>
      <c r="N20" s="20"/>
      <c r="O20" s="20"/>
      <c r="P20" s="20">
        <v>64</v>
      </c>
      <c r="Q20" s="20">
        <v>3</v>
      </c>
      <c r="R20" s="20"/>
      <c r="S20" s="86">
        <v>90</v>
      </c>
      <c r="T20" s="88"/>
      <c r="U20" s="86">
        <v>90</v>
      </c>
      <c r="V20" s="88"/>
      <c r="W20" s="21">
        <v>3</v>
      </c>
      <c r="X20" s="22">
        <v>90</v>
      </c>
      <c r="Y20" s="22">
        <v>12</v>
      </c>
      <c r="Z20" s="22">
        <v>6</v>
      </c>
      <c r="AA20" s="22">
        <v>6</v>
      </c>
      <c r="AB20" s="22"/>
      <c r="AC20" s="20">
        <v>78</v>
      </c>
      <c r="AD20" s="22"/>
      <c r="AE20" s="20"/>
      <c r="AF20" s="20"/>
      <c r="AG20" s="20"/>
      <c r="AH20" s="21"/>
      <c r="AI20" s="22"/>
      <c r="AJ20" s="22"/>
      <c r="AK20" s="22"/>
      <c r="AL20" s="22"/>
      <c r="AM20" s="22"/>
      <c r="AN20" s="20"/>
      <c r="AO20" s="22"/>
      <c r="AP20" s="20"/>
      <c r="AQ20" s="20"/>
      <c r="AR20" s="20"/>
      <c r="AS20" s="20">
        <v>5</v>
      </c>
      <c r="AT20" s="20"/>
      <c r="AU20" s="20"/>
      <c r="AV20" s="20"/>
      <c r="AW20" s="20"/>
      <c r="AX20" s="86" t="s">
        <v>112</v>
      </c>
      <c r="AY20" s="87"/>
      <c r="AZ20" s="87"/>
      <c r="BA20" s="87"/>
      <c r="BB20" s="87"/>
      <c r="BC20" s="87"/>
      <c r="BD20" s="88"/>
    </row>
    <row r="21" spans="1:56" s="3" customFormat="1" ht="12" customHeight="1">
      <c r="A21" s="20">
        <v>3</v>
      </c>
      <c r="B21" s="86" t="s">
        <v>150</v>
      </c>
      <c r="C21" s="87"/>
      <c r="D21" s="88"/>
      <c r="E21" s="89" t="s">
        <v>46</v>
      </c>
      <c r="F21" s="90"/>
      <c r="G21" s="90"/>
      <c r="H21" s="90"/>
      <c r="I21" s="90"/>
      <c r="J21" s="90"/>
      <c r="K21" s="90"/>
      <c r="L21" s="90"/>
      <c r="M21" s="91"/>
      <c r="N21" s="51"/>
      <c r="O21" s="51"/>
      <c r="P21" s="20">
        <v>64</v>
      </c>
      <c r="Q21" s="20">
        <v>3</v>
      </c>
      <c r="R21" s="51"/>
      <c r="S21" s="86">
        <v>540</v>
      </c>
      <c r="T21" s="88"/>
      <c r="U21" s="86">
        <v>210</v>
      </c>
      <c r="V21" s="88"/>
      <c r="W21" s="75" t="s">
        <v>296</v>
      </c>
      <c r="X21" s="50">
        <v>120</v>
      </c>
      <c r="Y21" s="50">
        <v>24</v>
      </c>
      <c r="Z21" s="22">
        <v>12</v>
      </c>
      <c r="AA21" s="22">
        <v>12</v>
      </c>
      <c r="AB21" s="22"/>
      <c r="AC21" s="20">
        <v>96</v>
      </c>
      <c r="AD21" s="22"/>
      <c r="AE21" s="20"/>
      <c r="AF21" s="20"/>
      <c r="AG21" s="20"/>
      <c r="AH21" s="25">
        <v>3</v>
      </c>
      <c r="AI21" s="50">
        <v>90</v>
      </c>
      <c r="AJ21" s="22">
        <v>24</v>
      </c>
      <c r="AK21" s="22">
        <v>14</v>
      </c>
      <c r="AL21" s="22">
        <v>10</v>
      </c>
      <c r="AM21" s="22"/>
      <c r="AN21" s="20">
        <v>66</v>
      </c>
      <c r="AO21" s="22"/>
      <c r="AP21" s="20"/>
      <c r="AQ21" s="20"/>
      <c r="AR21" s="20"/>
      <c r="AS21" s="20">
        <v>6</v>
      </c>
      <c r="AT21" s="20">
        <v>5</v>
      </c>
      <c r="AU21" s="20"/>
      <c r="AV21" s="20"/>
      <c r="AW21" s="20"/>
      <c r="AX21" s="86" t="s">
        <v>47</v>
      </c>
      <c r="AY21" s="87"/>
      <c r="AZ21" s="87"/>
      <c r="BA21" s="87"/>
      <c r="BB21" s="87"/>
      <c r="BC21" s="87"/>
      <c r="BD21" s="88"/>
    </row>
    <row r="22" spans="1:56" s="3" customFormat="1" ht="12" customHeight="1">
      <c r="A22" s="20">
        <v>4</v>
      </c>
      <c r="B22" s="86" t="s">
        <v>151</v>
      </c>
      <c r="C22" s="87"/>
      <c r="D22" s="88"/>
      <c r="E22" s="89" t="s">
        <v>48</v>
      </c>
      <c r="F22" s="90"/>
      <c r="G22" s="90"/>
      <c r="H22" s="90"/>
      <c r="I22" s="90"/>
      <c r="J22" s="90"/>
      <c r="K22" s="90"/>
      <c r="L22" s="90"/>
      <c r="M22" s="91"/>
      <c r="N22" s="51"/>
      <c r="O22" s="51"/>
      <c r="P22" s="20">
        <v>64</v>
      </c>
      <c r="Q22" s="20">
        <v>3</v>
      </c>
      <c r="R22" s="51"/>
      <c r="S22" s="86">
        <v>540</v>
      </c>
      <c r="T22" s="88"/>
      <c r="U22" s="86">
        <v>240</v>
      </c>
      <c r="V22" s="88"/>
      <c r="W22" s="76">
        <v>4</v>
      </c>
      <c r="X22" s="50">
        <v>120</v>
      </c>
      <c r="Y22" s="50">
        <v>24</v>
      </c>
      <c r="Z22" s="22">
        <v>12</v>
      </c>
      <c r="AA22" s="22">
        <v>12</v>
      </c>
      <c r="AB22" s="22"/>
      <c r="AC22" s="20">
        <v>96</v>
      </c>
      <c r="AD22" s="22"/>
      <c r="AE22" s="20"/>
      <c r="AF22" s="20"/>
      <c r="AG22" s="20"/>
      <c r="AH22" s="25">
        <v>4</v>
      </c>
      <c r="AI22" s="50">
        <v>120</v>
      </c>
      <c r="AJ22" s="50">
        <v>24</v>
      </c>
      <c r="AK22" s="50">
        <v>14</v>
      </c>
      <c r="AL22" s="50">
        <v>10</v>
      </c>
      <c r="AM22" s="50"/>
      <c r="AN22" s="20">
        <v>96</v>
      </c>
      <c r="AO22" s="22"/>
      <c r="AP22" s="20"/>
      <c r="AQ22" s="20"/>
      <c r="AR22" s="20"/>
      <c r="AS22" s="20">
        <v>6</v>
      </c>
      <c r="AT22" s="20">
        <v>5</v>
      </c>
      <c r="AU22" s="20"/>
      <c r="AV22" s="20"/>
      <c r="AW22" s="20"/>
      <c r="AX22" s="86" t="s">
        <v>51</v>
      </c>
      <c r="AY22" s="87"/>
      <c r="AZ22" s="87"/>
      <c r="BA22" s="87"/>
      <c r="BB22" s="87"/>
      <c r="BC22" s="87"/>
      <c r="BD22" s="88"/>
    </row>
    <row r="23" spans="1:56" s="3" customFormat="1" ht="12" customHeight="1">
      <c r="A23" s="20">
        <v>5</v>
      </c>
      <c r="B23" s="86" t="s">
        <v>198</v>
      </c>
      <c r="C23" s="87"/>
      <c r="D23" s="88"/>
      <c r="E23" s="89" t="s">
        <v>100</v>
      </c>
      <c r="F23" s="90"/>
      <c r="G23" s="90"/>
      <c r="H23" s="90"/>
      <c r="I23" s="90"/>
      <c r="J23" s="90"/>
      <c r="K23" s="90"/>
      <c r="L23" s="90"/>
      <c r="M23" s="91"/>
      <c r="N23" s="51"/>
      <c r="O23" s="51"/>
      <c r="P23" s="20">
        <v>64</v>
      </c>
      <c r="Q23" s="20">
        <v>3</v>
      </c>
      <c r="R23" s="51"/>
      <c r="S23" s="86">
        <v>180</v>
      </c>
      <c r="T23" s="88"/>
      <c r="U23" s="86">
        <v>180</v>
      </c>
      <c r="V23" s="88"/>
      <c r="W23" s="52">
        <v>3</v>
      </c>
      <c r="X23" s="50">
        <v>90</v>
      </c>
      <c r="Y23" s="50">
        <v>22</v>
      </c>
      <c r="Z23" s="22">
        <v>12</v>
      </c>
      <c r="AA23" s="22">
        <v>10</v>
      </c>
      <c r="AB23" s="22"/>
      <c r="AC23" s="20">
        <v>68</v>
      </c>
      <c r="AD23" s="22"/>
      <c r="AE23" s="20"/>
      <c r="AF23" s="20"/>
      <c r="AG23" s="20"/>
      <c r="AH23" s="52">
        <v>3</v>
      </c>
      <c r="AI23" s="50">
        <v>90</v>
      </c>
      <c r="AJ23" s="50">
        <v>18</v>
      </c>
      <c r="AK23" s="50">
        <v>8</v>
      </c>
      <c r="AL23" s="50">
        <v>10</v>
      </c>
      <c r="AM23" s="50"/>
      <c r="AN23" s="20">
        <v>72</v>
      </c>
      <c r="AO23" s="22"/>
      <c r="AP23" s="20"/>
      <c r="AQ23" s="20"/>
      <c r="AR23" s="20"/>
      <c r="AS23" s="20">
        <v>6</v>
      </c>
      <c r="AT23" s="20">
        <v>5</v>
      </c>
      <c r="AU23" s="20"/>
      <c r="AV23" s="20"/>
      <c r="AW23" s="20"/>
      <c r="AX23" s="86" t="s">
        <v>109</v>
      </c>
      <c r="AY23" s="87"/>
      <c r="AZ23" s="87"/>
      <c r="BA23" s="87"/>
      <c r="BB23" s="87"/>
      <c r="BC23" s="87"/>
      <c r="BD23" s="88"/>
    </row>
    <row r="24" spans="1:56" s="3" customFormat="1" ht="12" customHeight="1">
      <c r="A24" s="20">
        <v>6</v>
      </c>
      <c r="B24" s="86" t="s">
        <v>199</v>
      </c>
      <c r="C24" s="87"/>
      <c r="D24" s="88"/>
      <c r="E24" s="89" t="s">
        <v>53</v>
      </c>
      <c r="F24" s="90"/>
      <c r="G24" s="90"/>
      <c r="H24" s="90"/>
      <c r="I24" s="90"/>
      <c r="J24" s="90"/>
      <c r="K24" s="90"/>
      <c r="L24" s="90"/>
      <c r="M24" s="91"/>
      <c r="N24" s="20"/>
      <c r="O24" s="20"/>
      <c r="P24" s="20">
        <v>64</v>
      </c>
      <c r="Q24" s="20">
        <v>3</v>
      </c>
      <c r="R24" s="20"/>
      <c r="S24" s="86">
        <v>90</v>
      </c>
      <c r="T24" s="88"/>
      <c r="U24" s="86">
        <v>90</v>
      </c>
      <c r="V24" s="88"/>
      <c r="W24" s="77" t="s">
        <v>297</v>
      </c>
      <c r="X24" s="22">
        <v>60</v>
      </c>
      <c r="Y24" s="22">
        <v>8</v>
      </c>
      <c r="Z24" s="22">
        <v>4</v>
      </c>
      <c r="AA24" s="22">
        <v>4</v>
      </c>
      <c r="AB24" s="22"/>
      <c r="AC24" s="20">
        <v>52</v>
      </c>
      <c r="AD24" s="22"/>
      <c r="AE24" s="20"/>
      <c r="AF24" s="20"/>
      <c r="AG24" s="20"/>
      <c r="AH24" s="21">
        <v>1</v>
      </c>
      <c r="AI24" s="22">
        <v>30</v>
      </c>
      <c r="AJ24" s="22">
        <v>8</v>
      </c>
      <c r="AK24" s="22">
        <v>4</v>
      </c>
      <c r="AL24" s="22">
        <v>4</v>
      </c>
      <c r="AM24" s="22"/>
      <c r="AN24" s="20">
        <v>22</v>
      </c>
      <c r="AO24" s="22"/>
      <c r="AP24" s="20"/>
      <c r="AQ24" s="20"/>
      <c r="AR24" s="20"/>
      <c r="AS24" s="20">
        <v>6</v>
      </c>
      <c r="AT24" s="20"/>
      <c r="AU24" s="20"/>
      <c r="AV24" s="20"/>
      <c r="AW24" s="20"/>
      <c r="AX24" s="86" t="s">
        <v>65</v>
      </c>
      <c r="AY24" s="87"/>
      <c r="AZ24" s="87"/>
      <c r="BA24" s="87"/>
      <c r="BB24" s="87"/>
      <c r="BC24" s="87"/>
      <c r="BD24" s="88"/>
    </row>
    <row r="25" spans="1:56" s="3" customFormat="1" ht="12" customHeight="1">
      <c r="A25" s="20">
        <v>7</v>
      </c>
      <c r="B25" s="86" t="s">
        <v>264</v>
      </c>
      <c r="C25" s="87"/>
      <c r="D25" s="88"/>
      <c r="E25" s="89" t="s">
        <v>63</v>
      </c>
      <c r="F25" s="90"/>
      <c r="G25" s="90"/>
      <c r="H25" s="90"/>
      <c r="I25" s="90"/>
      <c r="J25" s="90"/>
      <c r="K25" s="90"/>
      <c r="L25" s="90"/>
      <c r="M25" s="91"/>
      <c r="N25" s="20"/>
      <c r="O25" s="20"/>
      <c r="P25" s="20">
        <v>64</v>
      </c>
      <c r="Q25" s="20">
        <v>3</v>
      </c>
      <c r="R25" s="20"/>
      <c r="S25" s="86">
        <v>90</v>
      </c>
      <c r="T25" s="88"/>
      <c r="U25" s="86">
        <v>90</v>
      </c>
      <c r="V25" s="88"/>
      <c r="W25" s="21"/>
      <c r="X25" s="22"/>
      <c r="Y25" s="22"/>
      <c r="Z25" s="22"/>
      <c r="AA25" s="22"/>
      <c r="AB25" s="22"/>
      <c r="AC25" s="20"/>
      <c r="AD25" s="22"/>
      <c r="AE25" s="20"/>
      <c r="AF25" s="20"/>
      <c r="AG25" s="20"/>
      <c r="AH25" s="21">
        <v>3</v>
      </c>
      <c r="AI25" s="22">
        <v>90</v>
      </c>
      <c r="AJ25" s="22">
        <v>16</v>
      </c>
      <c r="AK25" s="22">
        <v>8</v>
      </c>
      <c r="AL25" s="22">
        <v>8</v>
      </c>
      <c r="AM25" s="22"/>
      <c r="AN25" s="20">
        <v>74</v>
      </c>
      <c r="AO25" s="22"/>
      <c r="AP25" s="20"/>
      <c r="AQ25" s="20"/>
      <c r="AR25" s="20"/>
      <c r="AS25" s="20"/>
      <c r="AT25" s="20">
        <v>6</v>
      </c>
      <c r="AU25" s="20"/>
      <c r="AV25" s="20"/>
      <c r="AW25" s="20"/>
      <c r="AX25" s="86" t="s">
        <v>64</v>
      </c>
      <c r="AY25" s="87"/>
      <c r="AZ25" s="87"/>
      <c r="BA25" s="87"/>
      <c r="BB25" s="87"/>
      <c r="BC25" s="87"/>
      <c r="BD25" s="88"/>
    </row>
    <row r="26" spans="1:56" s="3" customFormat="1" ht="12" customHeight="1">
      <c r="A26" s="20">
        <v>8</v>
      </c>
      <c r="B26" s="86" t="s">
        <v>272</v>
      </c>
      <c r="C26" s="87"/>
      <c r="D26" s="88"/>
      <c r="E26" s="89" t="s">
        <v>57</v>
      </c>
      <c r="F26" s="90"/>
      <c r="G26" s="90"/>
      <c r="H26" s="90"/>
      <c r="I26" s="90"/>
      <c r="J26" s="90"/>
      <c r="K26" s="90"/>
      <c r="L26" s="90"/>
      <c r="M26" s="91"/>
      <c r="N26" s="20"/>
      <c r="O26" s="20"/>
      <c r="P26" s="20">
        <v>64</v>
      </c>
      <c r="Q26" s="20">
        <v>3</v>
      </c>
      <c r="R26" s="20"/>
      <c r="S26" s="86">
        <v>90</v>
      </c>
      <c r="T26" s="88"/>
      <c r="U26" s="86">
        <v>60</v>
      </c>
      <c r="V26" s="88"/>
      <c r="W26" s="21">
        <f aca="true" t="shared" si="0" ref="W26:W32">SUM(Y26,AC26)/30</f>
        <v>0</v>
      </c>
      <c r="X26" s="22">
        <f aca="true" t="shared" si="1" ref="X26:X32">SUM(Y26,AC26)</f>
        <v>0</v>
      </c>
      <c r="Y26" s="22">
        <f aca="true" t="shared" si="2" ref="Y26:Y32">SUM(Z26,AA26,AB26)</f>
        <v>0</v>
      </c>
      <c r="Z26" s="22">
        <f aca="true" t="shared" si="3" ref="Z26:AB31">AE26*16</f>
        <v>0</v>
      </c>
      <c r="AA26" s="22">
        <f t="shared" si="3"/>
        <v>0</v>
      </c>
      <c r="AB26" s="22">
        <f t="shared" si="3"/>
        <v>0</v>
      </c>
      <c r="AC26" s="20"/>
      <c r="AD26" s="22">
        <f aca="true" t="shared" si="4" ref="AD26:AD32">SUM(AE26:AG26)</f>
        <v>0</v>
      </c>
      <c r="AE26" s="20"/>
      <c r="AF26" s="20"/>
      <c r="AG26" s="20"/>
      <c r="AH26" s="21">
        <v>2</v>
      </c>
      <c r="AI26" s="22">
        <v>60</v>
      </c>
      <c r="AJ26" s="22">
        <f>SUM(AK26,AL26,AM26)</f>
        <v>4</v>
      </c>
      <c r="AK26" s="22">
        <v>4</v>
      </c>
      <c r="AL26" s="22"/>
      <c r="AM26" s="22">
        <f aca="true" t="shared" si="5" ref="AK26:AM31">AR26*16</f>
        <v>0</v>
      </c>
      <c r="AN26" s="20">
        <v>56</v>
      </c>
      <c r="AO26" s="22">
        <f aca="true" t="shared" si="6" ref="AO26:AO32">SUM(AP26:AR26)</f>
        <v>0</v>
      </c>
      <c r="AP26" s="20"/>
      <c r="AQ26" s="20"/>
      <c r="AR26" s="20"/>
      <c r="AS26" s="20"/>
      <c r="AT26" s="20"/>
      <c r="AU26" s="20"/>
      <c r="AV26" s="20"/>
      <c r="AW26" s="20"/>
      <c r="AX26" s="86" t="s">
        <v>47</v>
      </c>
      <c r="AY26" s="87"/>
      <c r="AZ26" s="87"/>
      <c r="BA26" s="87"/>
      <c r="BB26" s="87"/>
      <c r="BC26" s="87"/>
      <c r="BD26" s="88"/>
    </row>
    <row r="27" spans="1:56" s="3" customFormat="1" ht="26.25" customHeight="1">
      <c r="A27" s="20">
        <v>8</v>
      </c>
      <c r="B27" s="86" t="s">
        <v>273</v>
      </c>
      <c r="C27" s="87"/>
      <c r="D27" s="88"/>
      <c r="E27" s="89" t="s">
        <v>291</v>
      </c>
      <c r="F27" s="90"/>
      <c r="G27" s="90"/>
      <c r="H27" s="90"/>
      <c r="I27" s="90"/>
      <c r="J27" s="90"/>
      <c r="K27" s="90"/>
      <c r="L27" s="90"/>
      <c r="M27" s="91"/>
      <c r="N27" s="20"/>
      <c r="O27" s="20"/>
      <c r="P27" s="20">
        <v>64</v>
      </c>
      <c r="Q27" s="20">
        <v>3</v>
      </c>
      <c r="R27" s="20"/>
      <c r="S27" s="86">
        <v>90</v>
      </c>
      <c r="T27" s="88"/>
      <c r="U27" s="86">
        <v>30</v>
      </c>
      <c r="V27" s="88"/>
      <c r="W27" s="21">
        <f t="shared" si="0"/>
        <v>0</v>
      </c>
      <c r="X27" s="22">
        <f t="shared" si="1"/>
        <v>0</v>
      </c>
      <c r="Y27" s="22">
        <f t="shared" si="2"/>
        <v>0</v>
      </c>
      <c r="Z27" s="22">
        <f t="shared" si="3"/>
        <v>0</v>
      </c>
      <c r="AA27" s="22">
        <f t="shared" si="3"/>
        <v>0</v>
      </c>
      <c r="AB27" s="22">
        <f t="shared" si="3"/>
        <v>0</v>
      </c>
      <c r="AC27" s="20"/>
      <c r="AD27" s="22">
        <f t="shared" si="4"/>
        <v>0</v>
      </c>
      <c r="AE27" s="20"/>
      <c r="AF27" s="20"/>
      <c r="AG27" s="20"/>
      <c r="AH27" s="21">
        <v>1</v>
      </c>
      <c r="AI27" s="22">
        <v>30</v>
      </c>
      <c r="AJ27" s="22">
        <v>4</v>
      </c>
      <c r="AK27" s="22">
        <v>4</v>
      </c>
      <c r="AL27" s="22">
        <f t="shared" si="5"/>
        <v>0</v>
      </c>
      <c r="AM27" s="22">
        <f t="shared" si="5"/>
        <v>0</v>
      </c>
      <c r="AN27" s="20">
        <v>22</v>
      </c>
      <c r="AO27" s="22">
        <f t="shared" si="6"/>
        <v>0</v>
      </c>
      <c r="AP27" s="20"/>
      <c r="AQ27" s="20"/>
      <c r="AR27" s="20"/>
      <c r="AS27" s="20"/>
      <c r="AT27" s="20"/>
      <c r="AU27" s="20"/>
      <c r="AV27" s="20"/>
      <c r="AW27" s="20"/>
      <c r="AX27" s="86" t="s">
        <v>141</v>
      </c>
      <c r="AY27" s="87"/>
      <c r="AZ27" s="87"/>
      <c r="BA27" s="87"/>
      <c r="BB27" s="87"/>
      <c r="BC27" s="87"/>
      <c r="BD27" s="88"/>
    </row>
    <row r="28" spans="1:56" s="3" customFormat="1" ht="12" customHeight="1">
      <c r="A28" s="20">
        <v>8</v>
      </c>
      <c r="B28" s="86" t="s">
        <v>274</v>
      </c>
      <c r="C28" s="87"/>
      <c r="D28" s="88"/>
      <c r="E28" s="89" t="s">
        <v>292</v>
      </c>
      <c r="F28" s="90"/>
      <c r="G28" s="90"/>
      <c r="H28" s="90"/>
      <c r="I28" s="90"/>
      <c r="J28" s="90"/>
      <c r="K28" s="90"/>
      <c r="L28" s="90"/>
      <c r="M28" s="91"/>
      <c r="N28" s="20"/>
      <c r="O28" s="20"/>
      <c r="P28" s="20">
        <v>64</v>
      </c>
      <c r="Q28" s="20">
        <v>3</v>
      </c>
      <c r="R28" s="20"/>
      <c r="S28" s="86">
        <v>90</v>
      </c>
      <c r="T28" s="88"/>
      <c r="U28" s="86">
        <v>60</v>
      </c>
      <c r="V28" s="88"/>
      <c r="W28" s="21">
        <f t="shared" si="0"/>
        <v>0</v>
      </c>
      <c r="X28" s="22">
        <f t="shared" si="1"/>
        <v>0</v>
      </c>
      <c r="Y28" s="22">
        <f t="shared" si="2"/>
        <v>0</v>
      </c>
      <c r="Z28" s="22">
        <f>AE28*16</f>
        <v>0</v>
      </c>
      <c r="AA28" s="22">
        <f>AF28*16</f>
        <v>0</v>
      </c>
      <c r="AB28" s="22">
        <f>AG28*16</f>
        <v>0</v>
      </c>
      <c r="AC28" s="20"/>
      <c r="AD28" s="22">
        <f t="shared" si="4"/>
        <v>0</v>
      </c>
      <c r="AE28" s="20"/>
      <c r="AF28" s="20"/>
      <c r="AG28" s="20"/>
      <c r="AH28" s="21">
        <v>2</v>
      </c>
      <c r="AI28" s="22">
        <v>60</v>
      </c>
      <c r="AJ28" s="22">
        <v>4</v>
      </c>
      <c r="AK28" s="22">
        <v>4</v>
      </c>
      <c r="AL28" s="22">
        <f>AQ28*16</f>
        <v>0</v>
      </c>
      <c r="AM28" s="22">
        <f>AR28*16</f>
        <v>0</v>
      </c>
      <c r="AN28" s="20">
        <v>56</v>
      </c>
      <c r="AO28" s="22">
        <f t="shared" si="6"/>
        <v>0</v>
      </c>
      <c r="AP28" s="20"/>
      <c r="AQ28" s="20"/>
      <c r="AR28" s="20"/>
      <c r="AS28" s="20"/>
      <c r="AT28" s="20"/>
      <c r="AU28" s="20"/>
      <c r="AV28" s="20"/>
      <c r="AW28" s="20"/>
      <c r="AX28" s="86" t="s">
        <v>40</v>
      </c>
      <c r="AY28" s="87"/>
      <c r="AZ28" s="87"/>
      <c r="BA28" s="87"/>
      <c r="BB28" s="87"/>
      <c r="BC28" s="87"/>
      <c r="BD28" s="88"/>
    </row>
    <row r="29" spans="1:56" s="3" customFormat="1" ht="12" customHeight="1">
      <c r="A29" s="20">
        <v>8</v>
      </c>
      <c r="B29" s="86" t="s">
        <v>277</v>
      </c>
      <c r="C29" s="87"/>
      <c r="D29" s="88"/>
      <c r="E29" s="89" t="s">
        <v>58</v>
      </c>
      <c r="F29" s="90"/>
      <c r="G29" s="90"/>
      <c r="H29" s="90"/>
      <c r="I29" s="90"/>
      <c r="J29" s="90"/>
      <c r="K29" s="90"/>
      <c r="L29" s="90"/>
      <c r="M29" s="91"/>
      <c r="N29" s="20"/>
      <c r="O29" s="20"/>
      <c r="P29" s="20">
        <v>64</v>
      </c>
      <c r="Q29" s="20">
        <v>3</v>
      </c>
      <c r="R29" s="20"/>
      <c r="S29" s="86">
        <v>120</v>
      </c>
      <c r="T29" s="88"/>
      <c r="U29" s="86">
        <v>30</v>
      </c>
      <c r="V29" s="88"/>
      <c r="W29" s="21">
        <f t="shared" si="0"/>
        <v>0</v>
      </c>
      <c r="X29" s="22">
        <f t="shared" si="1"/>
        <v>0</v>
      </c>
      <c r="Y29" s="22">
        <f t="shared" si="2"/>
        <v>0</v>
      </c>
      <c r="Z29" s="22">
        <f t="shared" si="3"/>
        <v>0</v>
      </c>
      <c r="AA29" s="22">
        <f t="shared" si="3"/>
        <v>0</v>
      </c>
      <c r="AB29" s="22">
        <f t="shared" si="3"/>
        <v>0</v>
      </c>
      <c r="AC29" s="20"/>
      <c r="AD29" s="22">
        <f t="shared" si="4"/>
        <v>0</v>
      </c>
      <c r="AE29" s="20"/>
      <c r="AF29" s="20"/>
      <c r="AG29" s="20"/>
      <c r="AH29" s="21">
        <v>1</v>
      </c>
      <c r="AI29" s="22">
        <v>30</v>
      </c>
      <c r="AJ29" s="22">
        <v>6</v>
      </c>
      <c r="AK29" s="22">
        <v>6</v>
      </c>
      <c r="AL29" s="22">
        <f t="shared" si="5"/>
        <v>0</v>
      </c>
      <c r="AM29" s="22">
        <f t="shared" si="5"/>
        <v>0</v>
      </c>
      <c r="AN29" s="20">
        <v>24</v>
      </c>
      <c r="AO29" s="22">
        <f t="shared" si="6"/>
        <v>0</v>
      </c>
      <c r="AP29" s="20"/>
      <c r="AQ29" s="20"/>
      <c r="AR29" s="20"/>
      <c r="AS29" s="20"/>
      <c r="AT29" s="20"/>
      <c r="AU29" s="20"/>
      <c r="AV29" s="20"/>
      <c r="AW29" s="20"/>
      <c r="AX29" s="86" t="s">
        <v>323</v>
      </c>
      <c r="AY29" s="87"/>
      <c r="AZ29" s="87"/>
      <c r="BA29" s="87"/>
      <c r="BB29" s="87"/>
      <c r="BC29" s="87"/>
      <c r="BD29" s="88"/>
    </row>
    <row r="30" spans="1:56" s="3" customFormat="1" ht="12" customHeight="1">
      <c r="A30" s="20">
        <v>8</v>
      </c>
      <c r="B30" s="86" t="s">
        <v>322</v>
      </c>
      <c r="C30" s="87"/>
      <c r="D30" s="88"/>
      <c r="E30" s="89" t="s">
        <v>173</v>
      </c>
      <c r="F30" s="90"/>
      <c r="G30" s="90"/>
      <c r="H30" s="90"/>
      <c r="I30" s="90"/>
      <c r="J30" s="90"/>
      <c r="K30" s="90"/>
      <c r="L30" s="90"/>
      <c r="M30" s="91"/>
      <c r="N30" s="20"/>
      <c r="O30" s="20"/>
      <c r="P30" s="20">
        <v>21</v>
      </c>
      <c r="Q30" s="20">
        <v>1</v>
      </c>
      <c r="R30" s="20"/>
      <c r="S30" s="86"/>
      <c r="T30" s="88"/>
      <c r="U30" s="86"/>
      <c r="V30" s="88"/>
      <c r="W30" s="21">
        <f t="shared" si="0"/>
        <v>0</v>
      </c>
      <c r="X30" s="22">
        <f t="shared" si="1"/>
        <v>0</v>
      </c>
      <c r="Y30" s="22">
        <f t="shared" si="2"/>
        <v>0</v>
      </c>
      <c r="Z30" s="22">
        <f t="shared" si="3"/>
        <v>0</v>
      </c>
      <c r="AA30" s="22">
        <f t="shared" si="3"/>
        <v>0</v>
      </c>
      <c r="AB30" s="22">
        <f t="shared" si="3"/>
        <v>0</v>
      </c>
      <c r="AC30" s="20"/>
      <c r="AD30" s="22">
        <f t="shared" si="4"/>
        <v>0</v>
      </c>
      <c r="AE30" s="20"/>
      <c r="AF30" s="20"/>
      <c r="AG30" s="20"/>
      <c r="AH30" s="21">
        <f>SUM(AJ30,AN30)/30</f>
        <v>0</v>
      </c>
      <c r="AI30" s="22">
        <f>SUM(AJ30,AN30)</f>
        <v>0</v>
      </c>
      <c r="AJ30" s="22">
        <f>SUM(AK30,AL30,AM30)</f>
        <v>0</v>
      </c>
      <c r="AK30" s="22">
        <f t="shared" si="5"/>
        <v>0</v>
      </c>
      <c r="AL30" s="22">
        <f t="shared" si="5"/>
        <v>0</v>
      </c>
      <c r="AM30" s="22">
        <f t="shared" si="5"/>
        <v>0</v>
      </c>
      <c r="AN30" s="20"/>
      <c r="AO30" s="22">
        <f t="shared" si="6"/>
        <v>0</v>
      </c>
      <c r="AP30" s="20"/>
      <c r="AQ30" s="20"/>
      <c r="AR30" s="20"/>
      <c r="AS30" s="20"/>
      <c r="AT30" s="20"/>
      <c r="AU30" s="20"/>
      <c r="AV30" s="20" t="s">
        <v>319</v>
      </c>
      <c r="AW30" s="20"/>
      <c r="AX30" s="86" t="s">
        <v>109</v>
      </c>
      <c r="AY30" s="87"/>
      <c r="AZ30" s="87"/>
      <c r="BA30" s="87"/>
      <c r="BB30" s="87"/>
      <c r="BC30" s="87"/>
      <c r="BD30" s="88"/>
    </row>
    <row r="31" spans="1:56" ht="12" customHeight="1">
      <c r="A31" s="6">
        <v>8</v>
      </c>
      <c r="B31" s="86" t="s">
        <v>322</v>
      </c>
      <c r="C31" s="87"/>
      <c r="D31" s="88"/>
      <c r="E31" s="89" t="s">
        <v>293</v>
      </c>
      <c r="F31" s="90"/>
      <c r="G31" s="90"/>
      <c r="H31" s="90"/>
      <c r="I31" s="90"/>
      <c r="J31" s="90"/>
      <c r="K31" s="90"/>
      <c r="L31" s="90"/>
      <c r="M31" s="91"/>
      <c r="N31" s="6"/>
      <c r="O31" s="6"/>
      <c r="P31" s="20">
        <v>22</v>
      </c>
      <c r="Q31" s="6">
        <v>1</v>
      </c>
      <c r="R31" s="6"/>
      <c r="S31" s="148"/>
      <c r="T31" s="150"/>
      <c r="U31" s="148"/>
      <c r="V31" s="150"/>
      <c r="W31" s="18">
        <f t="shared" si="0"/>
        <v>0</v>
      </c>
      <c r="X31" s="19">
        <f t="shared" si="1"/>
        <v>0</v>
      </c>
      <c r="Y31" s="19">
        <f t="shared" si="2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6"/>
      <c r="AD31" s="19">
        <f t="shared" si="4"/>
        <v>0</v>
      </c>
      <c r="AE31" s="6"/>
      <c r="AF31" s="6"/>
      <c r="AG31" s="6"/>
      <c r="AH31" s="21">
        <f>SUM(AJ31,AN31)/30</f>
        <v>0</v>
      </c>
      <c r="AI31" s="19">
        <f>SUM(AJ31,AN31)</f>
        <v>0</v>
      </c>
      <c r="AJ31" s="19">
        <f>SUM(AK31,AL31,AM31)</f>
        <v>0</v>
      </c>
      <c r="AK31" s="19">
        <f t="shared" si="5"/>
        <v>0</v>
      </c>
      <c r="AL31" s="19">
        <f t="shared" si="5"/>
        <v>0</v>
      </c>
      <c r="AM31" s="19">
        <f t="shared" si="5"/>
        <v>0</v>
      </c>
      <c r="AN31" s="6"/>
      <c r="AO31" s="19">
        <f t="shared" si="6"/>
        <v>0</v>
      </c>
      <c r="AP31" s="6"/>
      <c r="AQ31" s="6"/>
      <c r="AR31" s="6"/>
      <c r="AS31" s="6"/>
      <c r="AT31" s="6"/>
      <c r="AU31" s="6"/>
      <c r="AV31" s="6" t="s">
        <v>319</v>
      </c>
      <c r="AW31" s="6"/>
      <c r="AX31" s="148" t="s">
        <v>295</v>
      </c>
      <c r="AY31" s="149"/>
      <c r="AZ31" s="149"/>
      <c r="BA31" s="149"/>
      <c r="BB31" s="149"/>
      <c r="BC31" s="149"/>
      <c r="BD31" s="150"/>
    </row>
    <row r="32" spans="1:56" ht="12" customHeight="1">
      <c r="A32" s="6">
        <v>8</v>
      </c>
      <c r="B32" s="86" t="s">
        <v>322</v>
      </c>
      <c r="C32" s="87"/>
      <c r="D32" s="88"/>
      <c r="E32" s="89" t="s">
        <v>294</v>
      </c>
      <c r="F32" s="90"/>
      <c r="G32" s="90"/>
      <c r="H32" s="90"/>
      <c r="I32" s="90"/>
      <c r="J32" s="90"/>
      <c r="K32" s="90"/>
      <c r="L32" s="90"/>
      <c r="M32" s="91"/>
      <c r="N32" s="6"/>
      <c r="O32" s="6"/>
      <c r="P32" s="20">
        <v>21</v>
      </c>
      <c r="Q32" s="6">
        <v>1</v>
      </c>
      <c r="R32" s="6"/>
      <c r="S32" s="148"/>
      <c r="T32" s="150"/>
      <c r="U32" s="148"/>
      <c r="V32" s="150"/>
      <c r="W32" s="18">
        <f t="shared" si="0"/>
        <v>0</v>
      </c>
      <c r="X32" s="19">
        <f t="shared" si="1"/>
        <v>0</v>
      </c>
      <c r="Y32" s="19">
        <f t="shared" si="2"/>
        <v>0</v>
      </c>
      <c r="Z32" s="19">
        <f>AE32*16</f>
        <v>0</v>
      </c>
      <c r="AA32" s="19">
        <f>AF32*16</f>
        <v>0</v>
      </c>
      <c r="AB32" s="19">
        <f>AG32*16</f>
        <v>0</v>
      </c>
      <c r="AC32" s="6"/>
      <c r="AD32" s="19">
        <f t="shared" si="4"/>
        <v>0</v>
      </c>
      <c r="AE32" s="6"/>
      <c r="AF32" s="6"/>
      <c r="AG32" s="6"/>
      <c r="AH32" s="21">
        <f>SUM(AJ32,AN32)/30</f>
        <v>0</v>
      </c>
      <c r="AI32" s="19">
        <f>SUM(AJ32,AN32)</f>
        <v>0</v>
      </c>
      <c r="AJ32" s="19">
        <f>SUM(AK32,AL32,AM32)</f>
        <v>0</v>
      </c>
      <c r="AK32" s="19">
        <f>AP32*16</f>
        <v>0</v>
      </c>
      <c r="AL32" s="19">
        <f>AQ32*16</f>
        <v>0</v>
      </c>
      <c r="AM32" s="19">
        <f>AR32*16</f>
        <v>0</v>
      </c>
      <c r="AN32" s="6"/>
      <c r="AO32" s="19">
        <f t="shared" si="6"/>
        <v>0</v>
      </c>
      <c r="AP32" s="6"/>
      <c r="AQ32" s="6"/>
      <c r="AR32" s="6"/>
      <c r="AS32" s="6"/>
      <c r="AT32" s="6"/>
      <c r="AU32" s="6"/>
      <c r="AV32" s="6" t="s">
        <v>319</v>
      </c>
      <c r="AW32" s="6"/>
      <c r="AX32" s="148" t="s">
        <v>47</v>
      </c>
      <c r="AY32" s="149"/>
      <c r="AZ32" s="149"/>
      <c r="BA32" s="149"/>
      <c r="BB32" s="149"/>
      <c r="BC32" s="149"/>
      <c r="BD32" s="150"/>
    </row>
    <row r="33" spans="1:56" ht="14.25" customHeight="1">
      <c r="A33" s="151" t="s">
        <v>102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3"/>
    </row>
    <row r="34" spans="1:56" ht="14.25" customHeight="1">
      <c r="A34" s="151" t="s">
        <v>146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3"/>
    </row>
    <row r="35" spans="1:56" ht="12" customHeight="1">
      <c r="A35" s="6">
        <v>1</v>
      </c>
      <c r="B35" s="148" t="s">
        <v>155</v>
      </c>
      <c r="C35" s="149"/>
      <c r="D35" s="150"/>
      <c r="E35" s="171" t="s">
        <v>156</v>
      </c>
      <c r="F35" s="171"/>
      <c r="G35" s="171"/>
      <c r="H35" s="171"/>
      <c r="I35" s="171"/>
      <c r="J35" s="171"/>
      <c r="K35" s="171"/>
      <c r="L35" s="171"/>
      <c r="M35" s="171"/>
      <c r="N35" s="54"/>
      <c r="O35" s="54"/>
      <c r="P35" s="58">
        <v>64</v>
      </c>
      <c r="Q35" s="6"/>
      <c r="R35" s="6"/>
      <c r="S35" s="148">
        <v>360</v>
      </c>
      <c r="T35" s="150"/>
      <c r="U35" s="148">
        <f>SUM(X35,AI35)</f>
        <v>180</v>
      </c>
      <c r="V35" s="150"/>
      <c r="W35" s="21">
        <v>3</v>
      </c>
      <c r="X35" s="19">
        <v>90</v>
      </c>
      <c r="Y35" s="19">
        <v>10</v>
      </c>
      <c r="Z35" s="19">
        <v>6</v>
      </c>
      <c r="AA35" s="19">
        <v>4</v>
      </c>
      <c r="AB35" s="19">
        <f>AG35*16</f>
        <v>0</v>
      </c>
      <c r="AC35" s="6">
        <v>80</v>
      </c>
      <c r="AD35" s="19"/>
      <c r="AE35" s="6"/>
      <c r="AF35" s="6"/>
      <c r="AG35" s="6"/>
      <c r="AH35" s="46">
        <f>SUM(AJ35,AN35)/30</f>
        <v>3</v>
      </c>
      <c r="AI35" s="19">
        <f>SUM(AJ35,AN35)</f>
        <v>90</v>
      </c>
      <c r="AJ35" s="19">
        <v>10</v>
      </c>
      <c r="AK35" s="19">
        <v>6</v>
      </c>
      <c r="AL35" s="19">
        <v>4</v>
      </c>
      <c r="AM35" s="19">
        <f>AR35*16</f>
        <v>0</v>
      </c>
      <c r="AN35" s="6">
        <v>80</v>
      </c>
      <c r="AO35" s="19"/>
      <c r="AP35" s="6"/>
      <c r="AQ35" s="6"/>
      <c r="AR35" s="6"/>
      <c r="AS35" s="6"/>
      <c r="AT35" s="6">
        <v>5.6</v>
      </c>
      <c r="AU35" s="6"/>
      <c r="AV35" s="6"/>
      <c r="AW35" s="6"/>
      <c r="AX35" s="148"/>
      <c r="AY35" s="149"/>
      <c r="AZ35" s="149"/>
      <c r="BA35" s="149"/>
      <c r="BB35" s="149"/>
      <c r="BC35" s="149"/>
      <c r="BD35" s="150"/>
    </row>
    <row r="36" spans="1:56" ht="12" customHeight="1">
      <c r="A36" s="148" t="s">
        <v>147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50"/>
    </row>
    <row r="37" spans="1:56" ht="12" customHeight="1">
      <c r="A37" s="6">
        <v>1</v>
      </c>
      <c r="B37" s="86" t="s">
        <v>262</v>
      </c>
      <c r="C37" s="87"/>
      <c r="D37" s="88"/>
      <c r="E37" s="172" t="s">
        <v>161</v>
      </c>
      <c r="F37" s="173"/>
      <c r="G37" s="173"/>
      <c r="H37" s="173"/>
      <c r="I37" s="173"/>
      <c r="J37" s="173"/>
      <c r="K37" s="173"/>
      <c r="L37" s="173"/>
      <c r="M37" s="174"/>
      <c r="N37" s="6"/>
      <c r="O37" s="6"/>
      <c r="P37" s="20">
        <v>21</v>
      </c>
      <c r="Q37" s="6"/>
      <c r="R37" s="6"/>
      <c r="S37" s="148">
        <v>120</v>
      </c>
      <c r="T37" s="150"/>
      <c r="U37" s="148">
        <f aca="true" t="shared" si="7" ref="U37:U48">SUM(X37,AI37)</f>
        <v>120</v>
      </c>
      <c r="V37" s="150"/>
      <c r="W37" s="46">
        <f aca="true" t="shared" si="8" ref="W37:W49">SUM(Y37,AC37)/30</f>
        <v>4</v>
      </c>
      <c r="X37" s="19">
        <f aca="true" t="shared" si="9" ref="X37:X49">SUM(Y37,AC37)</f>
        <v>120</v>
      </c>
      <c r="Y37" s="19">
        <v>12</v>
      </c>
      <c r="Z37" s="19">
        <v>6</v>
      </c>
      <c r="AA37" s="19">
        <v>6</v>
      </c>
      <c r="AB37" s="19">
        <f aca="true" t="shared" si="10" ref="AB37:AB42">AG37*16</f>
        <v>0</v>
      </c>
      <c r="AC37" s="6">
        <v>108</v>
      </c>
      <c r="AD37" s="19"/>
      <c r="AE37" s="6"/>
      <c r="AF37" s="6"/>
      <c r="AG37" s="6"/>
      <c r="AH37" s="25">
        <f aca="true" t="shared" si="11" ref="AH37:AH49">SUM(AJ37,AN37)/30</f>
        <v>0</v>
      </c>
      <c r="AI37" s="19">
        <f aca="true" t="shared" si="12" ref="AI37:AI43">SUM(AJ37,AN37)</f>
        <v>0</v>
      </c>
      <c r="AJ37" s="19">
        <f aca="true" t="shared" si="13" ref="AJ37:AJ42">SUM(AK37,AL37,AM37)</f>
        <v>0</v>
      </c>
      <c r="AK37" s="19">
        <f aca="true" t="shared" si="14" ref="AK37:AK42">AP37*16</f>
        <v>0</v>
      </c>
      <c r="AL37" s="19">
        <f aca="true" t="shared" si="15" ref="AL37:AL42">AQ37*16</f>
        <v>0</v>
      </c>
      <c r="AM37" s="19">
        <f aca="true" t="shared" si="16" ref="AM37:AM42">AR37*16</f>
        <v>0</v>
      </c>
      <c r="AN37" s="6"/>
      <c r="AO37" s="19">
        <f aca="true" t="shared" si="17" ref="AO37:AO42">SUM(AP37:AR37)</f>
        <v>0</v>
      </c>
      <c r="AP37" s="6"/>
      <c r="AQ37" s="6"/>
      <c r="AR37" s="6"/>
      <c r="AS37" s="6"/>
      <c r="AT37" s="6">
        <v>5</v>
      </c>
      <c r="AU37" s="6"/>
      <c r="AV37" s="6"/>
      <c r="AW37" s="6"/>
      <c r="AX37" s="148" t="s">
        <v>112</v>
      </c>
      <c r="AY37" s="149"/>
      <c r="AZ37" s="149"/>
      <c r="BA37" s="149"/>
      <c r="BB37" s="149"/>
      <c r="BC37" s="149"/>
      <c r="BD37" s="150"/>
    </row>
    <row r="38" spans="1:56" ht="12" customHeight="1">
      <c r="A38" s="6">
        <v>2</v>
      </c>
      <c r="B38" s="86" t="s">
        <v>322</v>
      </c>
      <c r="C38" s="87"/>
      <c r="D38" s="88"/>
      <c r="E38" s="89" t="s">
        <v>190</v>
      </c>
      <c r="F38" s="90"/>
      <c r="G38" s="90"/>
      <c r="H38" s="90"/>
      <c r="I38" s="90"/>
      <c r="J38" s="90"/>
      <c r="K38" s="90"/>
      <c r="L38" s="90"/>
      <c r="M38" s="91"/>
      <c r="N38" s="20"/>
      <c r="O38" s="20"/>
      <c r="P38" s="20">
        <v>21</v>
      </c>
      <c r="Q38" s="6"/>
      <c r="R38" s="6"/>
      <c r="S38" s="148">
        <v>120</v>
      </c>
      <c r="T38" s="150"/>
      <c r="U38" s="148">
        <f>SUM(X38,AI38)</f>
        <v>120</v>
      </c>
      <c r="V38" s="150"/>
      <c r="W38" s="46">
        <f>SUM(Y38,AC38)/30</f>
        <v>4</v>
      </c>
      <c r="X38" s="19">
        <f>SUM(Y38,AC38)</f>
        <v>120</v>
      </c>
      <c r="Y38" s="19">
        <v>12</v>
      </c>
      <c r="Z38" s="19">
        <v>6</v>
      </c>
      <c r="AA38" s="19">
        <v>6</v>
      </c>
      <c r="AB38" s="19">
        <f t="shared" si="10"/>
        <v>0</v>
      </c>
      <c r="AC38" s="6">
        <v>108</v>
      </c>
      <c r="AD38" s="19"/>
      <c r="AE38" s="6"/>
      <c r="AF38" s="6"/>
      <c r="AG38" s="6"/>
      <c r="AH38" s="25">
        <f>SUM(AJ38,AN38)/30</f>
        <v>0</v>
      </c>
      <c r="AI38" s="19">
        <f t="shared" si="12"/>
        <v>0</v>
      </c>
      <c r="AJ38" s="19">
        <f t="shared" si="13"/>
        <v>0</v>
      </c>
      <c r="AK38" s="19">
        <f t="shared" si="14"/>
        <v>0</v>
      </c>
      <c r="AL38" s="19">
        <f t="shared" si="15"/>
        <v>0</v>
      </c>
      <c r="AM38" s="19">
        <f t="shared" si="16"/>
        <v>0</v>
      </c>
      <c r="AN38" s="6"/>
      <c r="AO38" s="19">
        <f t="shared" si="17"/>
        <v>0</v>
      </c>
      <c r="AP38" s="6"/>
      <c r="AQ38" s="6"/>
      <c r="AR38" s="6"/>
      <c r="AS38" s="6"/>
      <c r="AT38" s="6">
        <v>5</v>
      </c>
      <c r="AU38" s="6"/>
      <c r="AV38" s="6"/>
      <c r="AW38" s="6"/>
      <c r="AX38" s="86" t="s">
        <v>134</v>
      </c>
      <c r="AY38" s="87"/>
      <c r="AZ38" s="87"/>
      <c r="BA38" s="87"/>
      <c r="BB38" s="87"/>
      <c r="BC38" s="87"/>
      <c r="BD38" s="88"/>
    </row>
    <row r="39" spans="1:56" ht="12" customHeight="1">
      <c r="A39" s="6">
        <v>3</v>
      </c>
      <c r="B39" s="86" t="s">
        <v>265</v>
      </c>
      <c r="C39" s="87"/>
      <c r="D39" s="88"/>
      <c r="E39" s="89" t="s">
        <v>320</v>
      </c>
      <c r="F39" s="90"/>
      <c r="G39" s="90"/>
      <c r="H39" s="90"/>
      <c r="I39" s="90"/>
      <c r="J39" s="90"/>
      <c r="K39" s="90"/>
      <c r="L39" s="90"/>
      <c r="M39" s="91"/>
      <c r="N39" s="20"/>
      <c r="O39" s="20"/>
      <c r="P39" s="20">
        <v>22</v>
      </c>
      <c r="Q39" s="6"/>
      <c r="R39" s="6"/>
      <c r="S39" s="148">
        <v>120</v>
      </c>
      <c r="T39" s="150"/>
      <c r="U39" s="148">
        <f>SUM(X39,AI39)</f>
        <v>120</v>
      </c>
      <c r="V39" s="150"/>
      <c r="W39" s="46">
        <f>SUM(Y39,AC39)/30</f>
        <v>4</v>
      </c>
      <c r="X39" s="19">
        <f>SUM(Y39,AC39)</f>
        <v>120</v>
      </c>
      <c r="Y39" s="19">
        <v>12</v>
      </c>
      <c r="Z39" s="19">
        <v>6</v>
      </c>
      <c r="AA39" s="19">
        <v>6</v>
      </c>
      <c r="AB39" s="19">
        <f t="shared" si="10"/>
        <v>0</v>
      </c>
      <c r="AC39" s="6">
        <v>108</v>
      </c>
      <c r="AD39" s="19"/>
      <c r="AE39" s="6"/>
      <c r="AF39" s="6"/>
      <c r="AG39" s="6"/>
      <c r="AH39" s="25">
        <f>SUM(AJ39,AN39)/30</f>
        <v>0</v>
      </c>
      <c r="AI39" s="19">
        <f t="shared" si="12"/>
        <v>0</v>
      </c>
      <c r="AJ39" s="19">
        <f t="shared" si="13"/>
        <v>0</v>
      </c>
      <c r="AK39" s="19">
        <f t="shared" si="14"/>
        <v>0</v>
      </c>
      <c r="AL39" s="19">
        <f t="shared" si="15"/>
        <v>0</v>
      </c>
      <c r="AM39" s="19">
        <f t="shared" si="16"/>
        <v>0</v>
      </c>
      <c r="AN39" s="6"/>
      <c r="AO39" s="19">
        <f t="shared" si="17"/>
        <v>0</v>
      </c>
      <c r="AP39" s="6"/>
      <c r="AQ39" s="6"/>
      <c r="AR39" s="6"/>
      <c r="AS39" s="6"/>
      <c r="AT39" s="6">
        <v>5</v>
      </c>
      <c r="AU39" s="6"/>
      <c r="AV39" s="6"/>
      <c r="AW39" s="6"/>
      <c r="AX39" s="148" t="s">
        <v>321</v>
      </c>
      <c r="AY39" s="149"/>
      <c r="AZ39" s="149"/>
      <c r="BA39" s="149"/>
      <c r="BB39" s="149"/>
      <c r="BC39" s="149"/>
      <c r="BD39" s="150"/>
    </row>
    <row r="40" spans="1:56" ht="12" customHeight="1">
      <c r="A40" s="6">
        <v>4</v>
      </c>
      <c r="B40" s="148" t="s">
        <v>322</v>
      </c>
      <c r="C40" s="149"/>
      <c r="D40" s="150"/>
      <c r="E40" s="172" t="s">
        <v>224</v>
      </c>
      <c r="F40" s="173"/>
      <c r="G40" s="173"/>
      <c r="H40" s="173"/>
      <c r="I40" s="173"/>
      <c r="J40" s="173"/>
      <c r="K40" s="173"/>
      <c r="L40" s="173"/>
      <c r="M40" s="174"/>
      <c r="N40" s="6"/>
      <c r="O40" s="6"/>
      <c r="P40" s="20">
        <v>21</v>
      </c>
      <c r="Q40" s="6"/>
      <c r="R40" s="6"/>
      <c r="S40" s="148">
        <v>120</v>
      </c>
      <c r="T40" s="150"/>
      <c r="U40" s="148">
        <f>SUM(X40,AI40)</f>
        <v>120</v>
      </c>
      <c r="V40" s="150"/>
      <c r="W40" s="46">
        <f>SUM(Y40,AC40)/30</f>
        <v>4</v>
      </c>
      <c r="X40" s="19">
        <f>SUM(Y40,AC40)</f>
        <v>120</v>
      </c>
      <c r="Y40" s="19">
        <v>12</v>
      </c>
      <c r="Z40" s="19">
        <v>6</v>
      </c>
      <c r="AA40" s="19">
        <v>6</v>
      </c>
      <c r="AB40" s="19"/>
      <c r="AC40" s="6">
        <v>108</v>
      </c>
      <c r="AD40" s="19"/>
      <c r="AE40" s="6"/>
      <c r="AF40" s="6"/>
      <c r="AG40" s="6"/>
      <c r="AH40" s="25">
        <f>SUM(AJ40,AN40)/30</f>
        <v>0</v>
      </c>
      <c r="AI40" s="19">
        <f t="shared" si="12"/>
        <v>0</v>
      </c>
      <c r="AJ40" s="19">
        <f t="shared" si="13"/>
        <v>0</v>
      </c>
      <c r="AK40" s="19">
        <f>AP40*16</f>
        <v>0</v>
      </c>
      <c r="AL40" s="19">
        <f>AQ40*16</f>
        <v>0</v>
      </c>
      <c r="AM40" s="19">
        <f>AR40*16</f>
        <v>0</v>
      </c>
      <c r="AN40" s="6"/>
      <c r="AO40" s="19">
        <f t="shared" si="17"/>
        <v>0</v>
      </c>
      <c r="AP40" s="6"/>
      <c r="AQ40" s="6"/>
      <c r="AR40" s="6"/>
      <c r="AS40" s="6"/>
      <c r="AT40" s="6">
        <v>5</v>
      </c>
      <c r="AU40" s="6"/>
      <c r="AV40" s="6"/>
      <c r="AW40" s="6"/>
      <c r="AX40" s="148" t="s">
        <v>225</v>
      </c>
      <c r="AY40" s="149"/>
      <c r="AZ40" s="149"/>
      <c r="BA40" s="149"/>
      <c r="BB40" s="149"/>
      <c r="BC40" s="149"/>
      <c r="BD40" s="150"/>
    </row>
    <row r="41" spans="1:56" ht="12" customHeight="1">
      <c r="A41" s="6">
        <v>5</v>
      </c>
      <c r="B41" s="86" t="s">
        <v>266</v>
      </c>
      <c r="C41" s="87"/>
      <c r="D41" s="88"/>
      <c r="E41" s="172" t="s">
        <v>192</v>
      </c>
      <c r="F41" s="173"/>
      <c r="G41" s="173"/>
      <c r="H41" s="173"/>
      <c r="I41" s="173"/>
      <c r="J41" s="173"/>
      <c r="K41" s="173"/>
      <c r="L41" s="173"/>
      <c r="M41" s="174"/>
      <c r="N41" s="6"/>
      <c r="O41" s="6"/>
      <c r="P41" s="20">
        <v>22</v>
      </c>
      <c r="Q41" s="6"/>
      <c r="R41" s="6"/>
      <c r="S41" s="148">
        <v>105</v>
      </c>
      <c r="T41" s="150"/>
      <c r="U41" s="148">
        <f t="shared" si="7"/>
        <v>120</v>
      </c>
      <c r="V41" s="150"/>
      <c r="W41" s="46">
        <f t="shared" si="8"/>
        <v>4</v>
      </c>
      <c r="X41" s="19">
        <f t="shared" si="9"/>
        <v>120</v>
      </c>
      <c r="Y41" s="19">
        <v>12</v>
      </c>
      <c r="Z41" s="19">
        <v>6</v>
      </c>
      <c r="AA41" s="19">
        <v>6</v>
      </c>
      <c r="AB41" s="19">
        <f t="shared" si="10"/>
        <v>0</v>
      </c>
      <c r="AC41" s="6">
        <v>108</v>
      </c>
      <c r="AD41" s="19"/>
      <c r="AE41" s="6"/>
      <c r="AF41" s="6"/>
      <c r="AG41" s="6"/>
      <c r="AH41" s="25">
        <f t="shared" si="11"/>
        <v>0</v>
      </c>
      <c r="AI41" s="19">
        <f t="shared" si="12"/>
        <v>0</v>
      </c>
      <c r="AJ41" s="19">
        <f t="shared" si="13"/>
        <v>0</v>
      </c>
      <c r="AK41" s="19">
        <f t="shared" si="14"/>
        <v>0</v>
      </c>
      <c r="AL41" s="19">
        <f t="shared" si="15"/>
        <v>0</v>
      </c>
      <c r="AM41" s="19">
        <f t="shared" si="16"/>
        <v>0</v>
      </c>
      <c r="AN41" s="6"/>
      <c r="AO41" s="19">
        <f t="shared" si="17"/>
        <v>0</v>
      </c>
      <c r="AP41" s="6"/>
      <c r="AQ41" s="6"/>
      <c r="AR41" s="6"/>
      <c r="AS41" s="6"/>
      <c r="AT41" s="6">
        <v>5</v>
      </c>
      <c r="AU41" s="6"/>
      <c r="AV41" s="6"/>
      <c r="AW41" s="20"/>
      <c r="AX41" s="148" t="s">
        <v>47</v>
      </c>
      <c r="AY41" s="149"/>
      <c r="AZ41" s="149"/>
      <c r="BA41" s="149"/>
      <c r="BB41" s="149"/>
      <c r="BC41" s="149"/>
      <c r="BD41" s="150"/>
    </row>
    <row r="42" spans="1:56" ht="12" customHeight="1">
      <c r="A42" s="6">
        <v>6</v>
      </c>
      <c r="B42" s="86" t="s">
        <v>267</v>
      </c>
      <c r="C42" s="87"/>
      <c r="D42" s="88"/>
      <c r="E42" s="89" t="s">
        <v>122</v>
      </c>
      <c r="F42" s="90"/>
      <c r="G42" s="90"/>
      <c r="H42" s="90"/>
      <c r="I42" s="90"/>
      <c r="J42" s="90"/>
      <c r="K42" s="90"/>
      <c r="L42" s="90"/>
      <c r="M42" s="91"/>
      <c r="N42" s="6"/>
      <c r="O42" s="6"/>
      <c r="P42" s="20">
        <v>21</v>
      </c>
      <c r="Q42" s="6"/>
      <c r="R42" s="6"/>
      <c r="S42" s="148">
        <v>120</v>
      </c>
      <c r="T42" s="150"/>
      <c r="U42" s="148">
        <f t="shared" si="7"/>
        <v>120</v>
      </c>
      <c r="V42" s="150"/>
      <c r="W42" s="46">
        <f t="shared" si="8"/>
        <v>4</v>
      </c>
      <c r="X42" s="19">
        <f t="shared" si="9"/>
        <v>120</v>
      </c>
      <c r="Y42" s="19">
        <v>12</v>
      </c>
      <c r="Z42" s="19">
        <v>6</v>
      </c>
      <c r="AA42" s="19">
        <v>6</v>
      </c>
      <c r="AB42" s="19">
        <f t="shared" si="10"/>
        <v>0</v>
      </c>
      <c r="AC42" s="6">
        <v>108</v>
      </c>
      <c r="AD42" s="19"/>
      <c r="AE42" s="6"/>
      <c r="AF42" s="6"/>
      <c r="AG42" s="6"/>
      <c r="AH42" s="25">
        <f t="shared" si="11"/>
        <v>0</v>
      </c>
      <c r="AI42" s="19">
        <f t="shared" si="12"/>
        <v>0</v>
      </c>
      <c r="AJ42" s="19">
        <f t="shared" si="13"/>
        <v>0</v>
      </c>
      <c r="AK42" s="19">
        <f t="shared" si="14"/>
        <v>0</v>
      </c>
      <c r="AL42" s="19">
        <f t="shared" si="15"/>
        <v>0</v>
      </c>
      <c r="AM42" s="19">
        <f t="shared" si="16"/>
        <v>0</v>
      </c>
      <c r="AN42" s="6"/>
      <c r="AO42" s="19">
        <f t="shared" si="17"/>
        <v>0</v>
      </c>
      <c r="AP42" s="6"/>
      <c r="AQ42" s="6"/>
      <c r="AR42" s="6"/>
      <c r="AS42" s="6"/>
      <c r="AT42" s="6">
        <v>5</v>
      </c>
      <c r="AU42" s="6"/>
      <c r="AV42" s="6"/>
      <c r="AW42" s="6"/>
      <c r="AX42" s="148" t="s">
        <v>141</v>
      </c>
      <c r="AY42" s="149"/>
      <c r="AZ42" s="149"/>
      <c r="BA42" s="149"/>
      <c r="BB42" s="149"/>
      <c r="BC42" s="149"/>
      <c r="BD42" s="150"/>
    </row>
    <row r="43" spans="1:56" ht="12" customHeight="1">
      <c r="A43" s="6">
        <v>7</v>
      </c>
      <c r="B43" s="86" t="s">
        <v>268</v>
      </c>
      <c r="C43" s="87"/>
      <c r="D43" s="88"/>
      <c r="E43" s="89" t="s">
        <v>162</v>
      </c>
      <c r="F43" s="90"/>
      <c r="G43" s="90"/>
      <c r="H43" s="90"/>
      <c r="I43" s="90"/>
      <c r="J43" s="90"/>
      <c r="K43" s="90"/>
      <c r="L43" s="90"/>
      <c r="M43" s="91"/>
      <c r="N43" s="6"/>
      <c r="O43" s="6"/>
      <c r="P43" s="20">
        <v>21</v>
      </c>
      <c r="Q43" s="6"/>
      <c r="R43" s="6"/>
      <c r="S43" s="148">
        <v>105</v>
      </c>
      <c r="T43" s="150"/>
      <c r="U43" s="148">
        <f>SUM(X43,AI43)</f>
        <v>105</v>
      </c>
      <c r="V43" s="150"/>
      <c r="W43" s="46">
        <f>SUM(Y43,AC43)/30</f>
        <v>0</v>
      </c>
      <c r="X43" s="19">
        <f>SUM(Y43,AC43)</f>
        <v>0</v>
      </c>
      <c r="Y43" s="19">
        <f aca="true" t="shared" si="18" ref="Y43:Y49">SUM(Z43,AA43,AB43)</f>
        <v>0</v>
      </c>
      <c r="Z43" s="19">
        <f aca="true" t="shared" si="19" ref="Z43:AB47">AE43*16</f>
        <v>0</v>
      </c>
      <c r="AA43" s="19">
        <f t="shared" si="19"/>
        <v>0</v>
      </c>
      <c r="AB43" s="19">
        <f t="shared" si="19"/>
        <v>0</v>
      </c>
      <c r="AC43" s="6"/>
      <c r="AD43" s="19">
        <f aca="true" t="shared" si="20" ref="AD43:AD49">SUM(AE43:AG43)</f>
        <v>0</v>
      </c>
      <c r="AE43" s="6"/>
      <c r="AF43" s="6"/>
      <c r="AG43" s="6"/>
      <c r="AH43" s="45">
        <f>SUM(AJ43,AN43)/30</f>
        <v>3.5</v>
      </c>
      <c r="AI43" s="19">
        <f t="shared" si="12"/>
        <v>105</v>
      </c>
      <c r="AJ43" s="19">
        <v>12</v>
      </c>
      <c r="AK43" s="19">
        <v>6</v>
      </c>
      <c r="AL43" s="19">
        <v>6</v>
      </c>
      <c r="AM43" s="19">
        <f aca="true" t="shared" si="21" ref="AM43:AM49">AR43*16</f>
        <v>0</v>
      </c>
      <c r="AN43" s="6">
        <v>93</v>
      </c>
      <c r="AO43" s="19"/>
      <c r="AP43" s="6"/>
      <c r="AQ43" s="6"/>
      <c r="AR43" s="6"/>
      <c r="AS43" s="6"/>
      <c r="AT43" s="6">
        <v>6</v>
      </c>
      <c r="AU43" s="6"/>
      <c r="AV43" s="6"/>
      <c r="AW43" s="6"/>
      <c r="AX43" s="86" t="s">
        <v>40</v>
      </c>
      <c r="AY43" s="87"/>
      <c r="AZ43" s="87"/>
      <c r="BA43" s="87"/>
      <c r="BB43" s="87"/>
      <c r="BC43" s="87"/>
      <c r="BD43" s="88"/>
    </row>
    <row r="44" spans="1:56" ht="12" customHeight="1">
      <c r="A44" s="6">
        <v>8</v>
      </c>
      <c r="B44" s="86" t="s">
        <v>269</v>
      </c>
      <c r="C44" s="87"/>
      <c r="D44" s="88"/>
      <c r="E44" s="89" t="s">
        <v>124</v>
      </c>
      <c r="F44" s="90"/>
      <c r="G44" s="90"/>
      <c r="H44" s="90"/>
      <c r="I44" s="90"/>
      <c r="J44" s="90"/>
      <c r="K44" s="90"/>
      <c r="L44" s="90"/>
      <c r="M44" s="91"/>
      <c r="N44" s="6"/>
      <c r="O44" s="6"/>
      <c r="P44" s="20">
        <v>21</v>
      </c>
      <c r="Q44" s="6"/>
      <c r="R44" s="6"/>
      <c r="S44" s="148">
        <v>105</v>
      </c>
      <c r="T44" s="150"/>
      <c r="U44" s="148">
        <f t="shared" si="7"/>
        <v>105</v>
      </c>
      <c r="V44" s="150"/>
      <c r="W44" s="46">
        <f t="shared" si="8"/>
        <v>0</v>
      </c>
      <c r="X44" s="19">
        <f t="shared" si="9"/>
        <v>0</v>
      </c>
      <c r="Y44" s="19">
        <f t="shared" si="18"/>
        <v>0</v>
      </c>
      <c r="Z44" s="19">
        <f t="shared" si="19"/>
        <v>0</v>
      </c>
      <c r="AA44" s="19">
        <f t="shared" si="19"/>
        <v>0</v>
      </c>
      <c r="AB44" s="19">
        <f t="shared" si="19"/>
        <v>0</v>
      </c>
      <c r="AC44" s="6"/>
      <c r="AD44" s="19">
        <f t="shared" si="20"/>
        <v>0</v>
      </c>
      <c r="AE44" s="6"/>
      <c r="AF44" s="6"/>
      <c r="AG44" s="6"/>
      <c r="AH44" s="45">
        <f t="shared" si="11"/>
        <v>3.5</v>
      </c>
      <c r="AI44" s="19">
        <f aca="true" t="shared" si="22" ref="AI44:AI49">SUM(AJ44,AN44)</f>
        <v>105</v>
      </c>
      <c r="AJ44" s="19">
        <v>12</v>
      </c>
      <c r="AK44" s="19">
        <v>6</v>
      </c>
      <c r="AL44" s="19">
        <v>6</v>
      </c>
      <c r="AM44" s="19">
        <f t="shared" si="21"/>
        <v>0</v>
      </c>
      <c r="AN44" s="6">
        <v>93</v>
      </c>
      <c r="AO44" s="19"/>
      <c r="AP44" s="6"/>
      <c r="AQ44" s="6"/>
      <c r="AR44" s="6"/>
      <c r="AS44" s="6"/>
      <c r="AT44" s="6">
        <v>6</v>
      </c>
      <c r="AU44" s="6"/>
      <c r="AV44" s="6"/>
      <c r="AW44" s="6"/>
      <c r="AX44" s="86" t="s">
        <v>47</v>
      </c>
      <c r="AY44" s="87"/>
      <c r="AZ44" s="87"/>
      <c r="BA44" s="87"/>
      <c r="BB44" s="87"/>
      <c r="BC44" s="87"/>
      <c r="BD44" s="88"/>
    </row>
    <row r="45" spans="1:56" ht="12" customHeight="1">
      <c r="A45" s="6">
        <v>9</v>
      </c>
      <c r="B45" s="86" t="s">
        <v>322</v>
      </c>
      <c r="C45" s="87"/>
      <c r="D45" s="88"/>
      <c r="E45" s="89" t="s">
        <v>227</v>
      </c>
      <c r="F45" s="90"/>
      <c r="G45" s="90"/>
      <c r="H45" s="90"/>
      <c r="I45" s="90"/>
      <c r="J45" s="90"/>
      <c r="K45" s="90"/>
      <c r="L45" s="90"/>
      <c r="M45" s="91"/>
      <c r="N45" s="6"/>
      <c r="O45" s="6"/>
      <c r="P45" s="20">
        <v>21</v>
      </c>
      <c r="Q45" s="6"/>
      <c r="R45" s="6"/>
      <c r="S45" s="148">
        <v>105</v>
      </c>
      <c r="T45" s="150"/>
      <c r="U45" s="148">
        <f>SUM(X45,AI45)</f>
        <v>105</v>
      </c>
      <c r="V45" s="150"/>
      <c r="W45" s="46">
        <f>SUM(Y45,AC45)/30</f>
        <v>0</v>
      </c>
      <c r="X45" s="19">
        <f>SUM(Y45,AC45)</f>
        <v>0</v>
      </c>
      <c r="Y45" s="19">
        <f t="shared" si="18"/>
        <v>0</v>
      </c>
      <c r="Z45" s="19">
        <f t="shared" si="19"/>
        <v>0</v>
      </c>
      <c r="AA45" s="19">
        <f t="shared" si="19"/>
        <v>0</v>
      </c>
      <c r="AB45" s="19">
        <f t="shared" si="19"/>
        <v>0</v>
      </c>
      <c r="AC45" s="6"/>
      <c r="AD45" s="19">
        <f t="shared" si="20"/>
        <v>0</v>
      </c>
      <c r="AE45" s="6"/>
      <c r="AF45" s="6"/>
      <c r="AG45" s="6"/>
      <c r="AH45" s="45">
        <f>SUM(AJ45,AN45)/30</f>
        <v>3.5</v>
      </c>
      <c r="AI45" s="19">
        <f t="shared" si="22"/>
        <v>105</v>
      </c>
      <c r="AJ45" s="19">
        <v>12</v>
      </c>
      <c r="AK45" s="19">
        <v>6</v>
      </c>
      <c r="AL45" s="19">
        <v>6</v>
      </c>
      <c r="AM45" s="19">
        <f t="shared" si="21"/>
        <v>0</v>
      </c>
      <c r="AN45" s="6">
        <v>93</v>
      </c>
      <c r="AO45" s="19"/>
      <c r="AP45" s="6"/>
      <c r="AQ45" s="6"/>
      <c r="AR45" s="6"/>
      <c r="AS45" s="6"/>
      <c r="AT45" s="6">
        <v>6</v>
      </c>
      <c r="AU45" s="6"/>
      <c r="AV45" s="6"/>
      <c r="AW45" s="6"/>
      <c r="AX45" s="148" t="s">
        <v>33</v>
      </c>
      <c r="AY45" s="149"/>
      <c r="AZ45" s="149"/>
      <c r="BA45" s="149"/>
      <c r="BB45" s="149"/>
      <c r="BC45" s="149"/>
      <c r="BD45" s="150"/>
    </row>
    <row r="46" spans="1:56" ht="12" customHeight="1">
      <c r="A46" s="6">
        <v>10</v>
      </c>
      <c r="B46" s="86" t="s">
        <v>322</v>
      </c>
      <c r="C46" s="87"/>
      <c r="D46" s="88"/>
      <c r="E46" s="89" t="s">
        <v>226</v>
      </c>
      <c r="F46" s="90"/>
      <c r="G46" s="90"/>
      <c r="H46" s="90"/>
      <c r="I46" s="90"/>
      <c r="J46" s="90"/>
      <c r="K46" s="90"/>
      <c r="L46" s="90"/>
      <c r="M46" s="91"/>
      <c r="N46" s="6"/>
      <c r="O46" s="6"/>
      <c r="P46" s="20">
        <v>22</v>
      </c>
      <c r="Q46" s="6"/>
      <c r="R46" s="6"/>
      <c r="S46" s="148">
        <v>105</v>
      </c>
      <c r="T46" s="150"/>
      <c r="U46" s="148">
        <f t="shared" si="7"/>
        <v>105</v>
      </c>
      <c r="V46" s="150"/>
      <c r="W46" s="46">
        <f t="shared" si="8"/>
        <v>0</v>
      </c>
      <c r="X46" s="19">
        <f t="shared" si="9"/>
        <v>0</v>
      </c>
      <c r="Y46" s="19">
        <f t="shared" si="18"/>
        <v>0</v>
      </c>
      <c r="Z46" s="19">
        <f>AE46*16</f>
        <v>0</v>
      </c>
      <c r="AA46" s="19">
        <f>AF46*16</f>
        <v>0</v>
      </c>
      <c r="AB46" s="19">
        <f>AG46*16</f>
        <v>0</v>
      </c>
      <c r="AC46" s="6"/>
      <c r="AD46" s="19">
        <f t="shared" si="20"/>
        <v>0</v>
      </c>
      <c r="AE46" s="6"/>
      <c r="AF46" s="6"/>
      <c r="AG46" s="6"/>
      <c r="AH46" s="45">
        <f t="shared" si="11"/>
        <v>3.5</v>
      </c>
      <c r="AI46" s="19">
        <f t="shared" si="22"/>
        <v>105</v>
      </c>
      <c r="AJ46" s="19">
        <v>12</v>
      </c>
      <c r="AK46" s="19">
        <v>6</v>
      </c>
      <c r="AL46" s="19">
        <v>6</v>
      </c>
      <c r="AM46" s="19">
        <f t="shared" si="21"/>
        <v>0</v>
      </c>
      <c r="AN46" s="6">
        <v>93</v>
      </c>
      <c r="AO46" s="19"/>
      <c r="AP46" s="6"/>
      <c r="AQ46" s="6"/>
      <c r="AR46" s="6"/>
      <c r="AS46" s="6"/>
      <c r="AT46" s="6">
        <v>6</v>
      </c>
      <c r="AU46" s="6"/>
      <c r="AV46" s="6"/>
      <c r="AW46" s="6"/>
      <c r="AX46" s="148" t="s">
        <v>45</v>
      </c>
      <c r="AY46" s="149"/>
      <c r="AZ46" s="149"/>
      <c r="BA46" s="149"/>
      <c r="BB46" s="149"/>
      <c r="BC46" s="149"/>
      <c r="BD46" s="150"/>
    </row>
    <row r="47" spans="1:56" ht="12" customHeight="1">
      <c r="A47" s="6">
        <v>11</v>
      </c>
      <c r="B47" s="86" t="s">
        <v>322</v>
      </c>
      <c r="C47" s="87"/>
      <c r="D47" s="88"/>
      <c r="E47" s="89" t="s">
        <v>228</v>
      </c>
      <c r="F47" s="90"/>
      <c r="G47" s="90"/>
      <c r="H47" s="90"/>
      <c r="I47" s="90"/>
      <c r="J47" s="90"/>
      <c r="K47" s="90"/>
      <c r="L47" s="90"/>
      <c r="M47" s="91"/>
      <c r="N47" s="6"/>
      <c r="O47" s="6"/>
      <c r="P47" s="20">
        <v>22</v>
      </c>
      <c r="Q47" s="6"/>
      <c r="R47" s="6"/>
      <c r="S47" s="148">
        <v>105</v>
      </c>
      <c r="T47" s="150"/>
      <c r="U47" s="148">
        <f>SUM(X47,AI47)</f>
        <v>105</v>
      </c>
      <c r="V47" s="150"/>
      <c r="W47" s="46">
        <f>SUM(Y47,AC47)/30</f>
        <v>0</v>
      </c>
      <c r="X47" s="19">
        <f>SUM(Y47,AC47)</f>
        <v>0</v>
      </c>
      <c r="Y47" s="19">
        <f t="shared" si="18"/>
        <v>0</v>
      </c>
      <c r="Z47" s="19">
        <f t="shared" si="19"/>
        <v>0</v>
      </c>
      <c r="AA47" s="19">
        <f t="shared" si="19"/>
        <v>0</v>
      </c>
      <c r="AB47" s="19">
        <f t="shared" si="19"/>
        <v>0</v>
      </c>
      <c r="AC47" s="6"/>
      <c r="AD47" s="19">
        <f t="shared" si="20"/>
        <v>0</v>
      </c>
      <c r="AE47" s="6"/>
      <c r="AF47" s="6"/>
      <c r="AG47" s="6"/>
      <c r="AH47" s="45">
        <f>SUM(AJ47,AN47)/30</f>
        <v>3.5</v>
      </c>
      <c r="AI47" s="19">
        <f t="shared" si="22"/>
        <v>105</v>
      </c>
      <c r="AJ47" s="19">
        <v>12</v>
      </c>
      <c r="AK47" s="19">
        <v>6</v>
      </c>
      <c r="AL47" s="19">
        <v>6</v>
      </c>
      <c r="AM47" s="19">
        <f t="shared" si="21"/>
        <v>0</v>
      </c>
      <c r="AN47" s="6">
        <v>93</v>
      </c>
      <c r="AO47" s="19"/>
      <c r="AP47" s="6"/>
      <c r="AQ47" s="6"/>
      <c r="AR47" s="6"/>
      <c r="AS47" s="6"/>
      <c r="AT47" s="6">
        <v>6</v>
      </c>
      <c r="AU47" s="6"/>
      <c r="AV47" s="6"/>
      <c r="AW47" s="6"/>
      <c r="AX47" s="148" t="s">
        <v>225</v>
      </c>
      <c r="AY47" s="149"/>
      <c r="AZ47" s="149"/>
      <c r="BA47" s="149"/>
      <c r="BB47" s="149"/>
      <c r="BC47" s="149"/>
      <c r="BD47" s="150"/>
    </row>
    <row r="48" spans="1:56" ht="12" customHeight="1">
      <c r="A48" s="6">
        <v>12</v>
      </c>
      <c r="B48" s="86" t="s">
        <v>270</v>
      </c>
      <c r="C48" s="87"/>
      <c r="D48" s="88"/>
      <c r="E48" s="89" t="s">
        <v>129</v>
      </c>
      <c r="F48" s="90"/>
      <c r="G48" s="90"/>
      <c r="H48" s="90"/>
      <c r="I48" s="90"/>
      <c r="J48" s="90"/>
      <c r="K48" s="90"/>
      <c r="L48" s="90"/>
      <c r="M48" s="91"/>
      <c r="N48" s="6"/>
      <c r="O48" s="6"/>
      <c r="P48" s="20">
        <v>22</v>
      </c>
      <c r="Q48" s="6"/>
      <c r="R48" s="6"/>
      <c r="S48" s="148">
        <v>105</v>
      </c>
      <c r="T48" s="150"/>
      <c r="U48" s="148">
        <f t="shared" si="7"/>
        <v>105</v>
      </c>
      <c r="V48" s="150"/>
      <c r="W48" s="46">
        <f t="shared" si="8"/>
        <v>0</v>
      </c>
      <c r="X48" s="19">
        <f t="shared" si="9"/>
        <v>0</v>
      </c>
      <c r="Y48" s="19">
        <f t="shared" si="18"/>
        <v>0</v>
      </c>
      <c r="Z48" s="19">
        <f aca="true" t="shared" si="23" ref="Z48:AB49">AE48*16</f>
        <v>0</v>
      </c>
      <c r="AA48" s="19">
        <f t="shared" si="23"/>
        <v>0</v>
      </c>
      <c r="AB48" s="19">
        <f t="shared" si="23"/>
        <v>0</v>
      </c>
      <c r="AC48" s="6"/>
      <c r="AD48" s="19">
        <f t="shared" si="20"/>
        <v>0</v>
      </c>
      <c r="AE48" s="6"/>
      <c r="AF48" s="6"/>
      <c r="AG48" s="6"/>
      <c r="AH48" s="45">
        <f t="shared" si="11"/>
        <v>3.5</v>
      </c>
      <c r="AI48" s="19">
        <f t="shared" si="22"/>
        <v>105</v>
      </c>
      <c r="AJ48" s="19">
        <v>12</v>
      </c>
      <c r="AK48" s="19">
        <v>6</v>
      </c>
      <c r="AL48" s="19">
        <v>6</v>
      </c>
      <c r="AM48" s="19">
        <f t="shared" si="21"/>
        <v>0</v>
      </c>
      <c r="AN48" s="6">
        <v>93</v>
      </c>
      <c r="AO48" s="19"/>
      <c r="AP48" s="6"/>
      <c r="AQ48" s="6"/>
      <c r="AR48" s="6"/>
      <c r="AS48" s="6"/>
      <c r="AT48" s="6">
        <v>6</v>
      </c>
      <c r="AU48" s="6"/>
      <c r="AV48" s="6"/>
      <c r="AW48" s="6"/>
      <c r="AX48" s="148" t="s">
        <v>45</v>
      </c>
      <c r="AY48" s="149"/>
      <c r="AZ48" s="149"/>
      <c r="BA48" s="149"/>
      <c r="BB48" s="149"/>
      <c r="BC48" s="149"/>
      <c r="BD48" s="150"/>
    </row>
    <row r="49" spans="1:56" ht="12" customHeight="1">
      <c r="A49" s="6">
        <v>13</v>
      </c>
      <c r="B49" s="86" t="s">
        <v>271</v>
      </c>
      <c r="C49" s="87"/>
      <c r="D49" s="88"/>
      <c r="E49" s="89" t="s">
        <v>54</v>
      </c>
      <c r="F49" s="90"/>
      <c r="G49" s="90"/>
      <c r="H49" s="90"/>
      <c r="I49" s="90"/>
      <c r="J49" s="90"/>
      <c r="K49" s="90"/>
      <c r="L49" s="90"/>
      <c r="M49" s="91"/>
      <c r="N49" s="6"/>
      <c r="O49" s="6"/>
      <c r="P49" s="20"/>
      <c r="Q49" s="6"/>
      <c r="R49" s="6"/>
      <c r="S49" s="148"/>
      <c r="T49" s="150"/>
      <c r="U49" s="148"/>
      <c r="V49" s="150"/>
      <c r="W49" s="46">
        <f t="shared" si="8"/>
        <v>0</v>
      </c>
      <c r="X49" s="19">
        <f t="shared" si="9"/>
        <v>0</v>
      </c>
      <c r="Y49" s="19">
        <f t="shared" si="18"/>
        <v>0</v>
      </c>
      <c r="Z49" s="19">
        <f t="shared" si="23"/>
        <v>0</v>
      </c>
      <c r="AA49" s="19">
        <f t="shared" si="23"/>
        <v>0</v>
      </c>
      <c r="AB49" s="19">
        <f t="shared" si="23"/>
        <v>0</v>
      </c>
      <c r="AC49" s="6"/>
      <c r="AD49" s="19">
        <f t="shared" si="20"/>
        <v>0</v>
      </c>
      <c r="AE49" s="6"/>
      <c r="AF49" s="6"/>
      <c r="AG49" s="6"/>
      <c r="AH49" s="45">
        <f t="shared" si="11"/>
        <v>3.5</v>
      </c>
      <c r="AI49" s="19">
        <f t="shared" si="22"/>
        <v>105</v>
      </c>
      <c r="AJ49" s="19">
        <v>12</v>
      </c>
      <c r="AK49" s="19">
        <v>6</v>
      </c>
      <c r="AL49" s="19">
        <v>6</v>
      </c>
      <c r="AM49" s="19">
        <f t="shared" si="21"/>
        <v>0</v>
      </c>
      <c r="AN49" s="6">
        <v>93</v>
      </c>
      <c r="AO49" s="19"/>
      <c r="AP49" s="6"/>
      <c r="AQ49" s="6"/>
      <c r="AR49" s="6"/>
      <c r="AS49" s="6"/>
      <c r="AT49" s="6">
        <v>6</v>
      </c>
      <c r="AU49" s="6"/>
      <c r="AV49" s="6"/>
      <c r="AW49" s="6"/>
      <c r="AX49" s="148" t="s">
        <v>51</v>
      </c>
      <c r="AY49" s="149"/>
      <c r="AZ49" s="149"/>
      <c r="BA49" s="149"/>
      <c r="BB49" s="149"/>
      <c r="BC49" s="149"/>
      <c r="BD49" s="150"/>
    </row>
    <row r="50" spans="1:56" ht="12" customHeight="1">
      <c r="A50" s="9"/>
      <c r="B50" s="101"/>
      <c r="C50" s="102"/>
      <c r="D50" s="103"/>
      <c r="E50" s="101" t="s">
        <v>26</v>
      </c>
      <c r="F50" s="102"/>
      <c r="G50" s="102"/>
      <c r="H50" s="102"/>
      <c r="I50" s="102"/>
      <c r="J50" s="102"/>
      <c r="K50" s="102"/>
      <c r="L50" s="102"/>
      <c r="M50" s="103"/>
      <c r="N50" s="9"/>
      <c r="O50" s="9"/>
      <c r="P50" s="48"/>
      <c r="Q50" s="9"/>
      <c r="R50" s="9"/>
      <c r="S50" s="99">
        <v>2820</v>
      </c>
      <c r="T50" s="100"/>
      <c r="U50" s="179">
        <v>1800</v>
      </c>
      <c r="V50" s="180"/>
      <c r="W50" s="61">
        <v>30</v>
      </c>
      <c r="X50" s="61">
        <f>SUM(X19:X28,X35,X37:X38)</f>
        <v>900</v>
      </c>
      <c r="Y50" s="61">
        <f>SUM(Y19:Y28,Y35,Y37:Y38)</f>
        <v>140</v>
      </c>
      <c r="Z50" s="61">
        <f>SUM(Z19:Z28,Z35,Z37:Z38)</f>
        <v>74</v>
      </c>
      <c r="AA50" s="61">
        <f>SUM(AA19:AA28,AA35,AA37:AA38)</f>
        <v>66</v>
      </c>
      <c r="AB50" s="61">
        <f aca="true" t="shared" si="24" ref="AB50:AG50">SUM(AB19:AB32,AB35,AB37:AB38)</f>
        <v>0</v>
      </c>
      <c r="AC50" s="61">
        <f t="shared" si="24"/>
        <v>760</v>
      </c>
      <c r="AD50" s="61">
        <f t="shared" si="24"/>
        <v>0</v>
      </c>
      <c r="AE50" s="61">
        <f t="shared" si="24"/>
        <v>0</v>
      </c>
      <c r="AF50" s="61">
        <f t="shared" si="24"/>
        <v>0</v>
      </c>
      <c r="AG50" s="61">
        <f t="shared" si="24"/>
        <v>0</v>
      </c>
      <c r="AH50" s="61">
        <f aca="true" t="shared" si="25" ref="AH50:AR50">SUM(AH19:AH32,AH35,AH43:AH44)</f>
        <v>30</v>
      </c>
      <c r="AI50" s="61">
        <f t="shared" si="25"/>
        <v>900</v>
      </c>
      <c r="AJ50" s="61">
        <f t="shared" si="25"/>
        <v>142</v>
      </c>
      <c r="AK50" s="61">
        <f t="shared" si="25"/>
        <v>84</v>
      </c>
      <c r="AL50" s="61">
        <f t="shared" si="25"/>
        <v>58</v>
      </c>
      <c r="AM50" s="61">
        <f t="shared" si="25"/>
        <v>0</v>
      </c>
      <c r="AN50" s="61">
        <f t="shared" si="25"/>
        <v>754</v>
      </c>
      <c r="AO50" s="61">
        <f t="shared" si="25"/>
        <v>0</v>
      </c>
      <c r="AP50" s="61">
        <f t="shared" si="25"/>
        <v>0</v>
      </c>
      <c r="AQ50" s="61">
        <f t="shared" si="25"/>
        <v>0</v>
      </c>
      <c r="AR50" s="61">
        <f t="shared" si="25"/>
        <v>0</v>
      </c>
      <c r="AS50" s="10" t="s">
        <v>121</v>
      </c>
      <c r="AT50" s="10" t="s">
        <v>176</v>
      </c>
      <c r="AU50" s="9"/>
      <c r="AV50" s="9" t="s">
        <v>132</v>
      </c>
      <c r="AW50" s="9"/>
      <c r="AX50" s="101"/>
      <c r="AY50" s="102"/>
      <c r="AZ50" s="102"/>
      <c r="BA50" s="102"/>
      <c r="BB50" s="102"/>
      <c r="BC50" s="102"/>
      <c r="BD50" s="103"/>
    </row>
    <row r="51" spans="1:56" ht="12" customHeight="1">
      <c r="A51" s="29"/>
      <c r="B51" s="29"/>
      <c r="C51" s="11"/>
      <c r="D51" s="29"/>
      <c r="E51" s="11"/>
      <c r="F51" s="11"/>
      <c r="G51" s="11"/>
      <c r="H51" s="11"/>
      <c r="I51" s="11"/>
      <c r="J51" s="11"/>
      <c r="K51" s="11"/>
      <c r="L51" s="11"/>
      <c r="M51" s="11"/>
      <c r="N51" s="29"/>
      <c r="O51" s="29"/>
      <c r="P51" s="29"/>
      <c r="Q51" s="29"/>
      <c r="R51" s="29"/>
      <c r="S51" s="29"/>
      <c r="T51" s="29"/>
      <c r="U51" s="29"/>
      <c r="V51" s="29"/>
      <c r="W51" s="31"/>
      <c r="X51" s="31"/>
      <c r="Y51" s="29"/>
      <c r="Z51" s="29"/>
      <c r="AA51" s="29"/>
      <c r="AB51" s="29"/>
      <c r="AC51" s="29"/>
      <c r="AD51" s="29"/>
      <c r="AE51" s="30" t="s">
        <v>143</v>
      </c>
      <c r="AF51" s="29"/>
      <c r="AG51" s="29"/>
      <c r="AH51" s="32"/>
      <c r="AI51" s="32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3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2" customHeight="1">
      <c r="A52" s="29"/>
      <c r="B52" s="29"/>
      <c r="C52" s="29"/>
      <c r="D52" s="29"/>
      <c r="E52" s="11"/>
      <c r="F52" s="11"/>
      <c r="G52" s="11"/>
      <c r="H52" s="11"/>
      <c r="I52" s="11"/>
      <c r="J52" s="11"/>
      <c r="K52" s="11"/>
      <c r="L52" s="11"/>
      <c r="M52" s="11"/>
      <c r="N52" s="29"/>
      <c r="O52" s="29"/>
      <c r="P52" s="29"/>
      <c r="Q52" s="29"/>
      <c r="R52" s="29"/>
      <c r="S52" s="29"/>
      <c r="T52" s="29"/>
      <c r="U52" s="29"/>
      <c r="V52" s="29"/>
      <c r="W52" s="31"/>
      <c r="X52" s="31"/>
      <c r="Y52" s="29"/>
      <c r="Z52" s="29"/>
      <c r="AA52" s="29"/>
      <c r="AB52" s="29"/>
      <c r="AC52" s="29"/>
      <c r="AD52" s="29"/>
      <c r="AE52" s="94" t="s">
        <v>88</v>
      </c>
      <c r="AF52" s="92" t="s">
        <v>95</v>
      </c>
      <c r="AG52" s="92"/>
      <c r="AH52" s="92"/>
      <c r="AI52" s="92"/>
      <c r="AJ52" s="92"/>
      <c r="AK52" s="92"/>
      <c r="AL52" s="92"/>
      <c r="AM52" s="92"/>
      <c r="AN52" s="92"/>
      <c r="AO52" s="92" t="s">
        <v>90</v>
      </c>
      <c r="AP52" s="92"/>
      <c r="AQ52" s="93" t="s">
        <v>92</v>
      </c>
      <c r="AR52" s="93"/>
      <c r="AS52" s="93"/>
      <c r="AT52" s="33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2" customHeight="1">
      <c r="A53" s="29"/>
      <c r="B53" s="11"/>
      <c r="C53" s="11"/>
      <c r="D53" s="11"/>
      <c r="E53" s="11" t="s">
        <v>41</v>
      </c>
      <c r="F53" s="11"/>
      <c r="G53" s="11"/>
      <c r="H53" s="11"/>
      <c r="I53" s="11"/>
      <c r="J53" s="11"/>
      <c r="K53" s="11"/>
      <c r="L53" s="11"/>
      <c r="M53" s="11"/>
      <c r="N53" s="12" t="s">
        <v>289</v>
      </c>
      <c r="O53" s="12"/>
      <c r="P53" s="12"/>
      <c r="Q53" s="12"/>
      <c r="R53" s="12"/>
      <c r="S53" s="12"/>
      <c r="T53" s="12"/>
      <c r="U53" s="12"/>
      <c r="V53" s="29"/>
      <c r="W53" s="31"/>
      <c r="X53" s="31"/>
      <c r="Y53" s="29"/>
      <c r="Z53" s="29"/>
      <c r="AA53" s="29"/>
      <c r="AB53" s="29"/>
      <c r="AC53" s="29"/>
      <c r="AD53" s="29"/>
      <c r="AE53" s="94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3"/>
      <c r="AR53" s="93"/>
      <c r="AS53" s="93"/>
      <c r="AT53" s="33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2" customHeight="1">
      <c r="A54" s="2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 t="s">
        <v>290</v>
      </c>
      <c r="O54" s="12"/>
      <c r="P54" s="12"/>
      <c r="Q54" s="12"/>
      <c r="R54" s="12"/>
      <c r="S54" s="12"/>
      <c r="T54" s="12"/>
      <c r="U54" s="12"/>
      <c r="V54" s="29"/>
      <c r="W54" s="31"/>
      <c r="X54" s="31"/>
      <c r="Y54" s="29"/>
      <c r="Z54" s="29"/>
      <c r="AA54" s="29"/>
      <c r="AB54" s="29"/>
      <c r="AC54" s="29"/>
      <c r="AD54" s="29"/>
      <c r="AE54" s="34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33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2" customHeight="1">
      <c r="A55" s="2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9"/>
      <c r="W55" s="31"/>
      <c r="X55" s="31"/>
      <c r="Y55" s="29"/>
      <c r="Z55" s="29"/>
      <c r="AA55" s="29"/>
      <c r="AB55" s="29"/>
      <c r="AC55" s="29"/>
      <c r="AD55" s="29"/>
      <c r="AE55" s="34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33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6" ht="12" customHeight="1">
      <c r="A56" s="2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9"/>
      <c r="W56" s="31"/>
      <c r="X56" s="31"/>
      <c r="Y56" s="29"/>
      <c r="Z56" s="29"/>
      <c r="AA56" s="29"/>
      <c r="AB56" s="29"/>
      <c r="AC56" s="29"/>
      <c r="AD56" s="29"/>
      <c r="AE56" s="34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33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ht="8.25" customHeight="1">
      <c r="A57" s="29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14"/>
      <c r="P57" s="14"/>
      <c r="Q57" s="14"/>
      <c r="R57" s="14"/>
      <c r="S57" s="14"/>
      <c r="T57" s="14"/>
      <c r="U57" s="14"/>
      <c r="V57" s="29"/>
      <c r="W57" s="31"/>
      <c r="X57" s="31"/>
      <c r="Y57" s="29"/>
      <c r="Z57" s="29"/>
      <c r="AA57" s="29"/>
      <c r="AB57" s="29"/>
      <c r="AC57" s="29"/>
      <c r="AD57" s="29"/>
      <c r="AE57" s="29"/>
      <c r="AF57" s="29"/>
      <c r="AG57" s="29"/>
      <c r="AH57" s="32"/>
      <c r="AI57" s="32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33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1" s="13" customFormat="1" ht="11.25" customHeight="1">
      <c r="A58" s="1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s="13" customFormat="1" ht="12.75">
      <c r="A59" s="1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36"/>
      <c r="AM59" s="36"/>
      <c r="AN59" s="36"/>
      <c r="AO59" s="36"/>
      <c r="AP59" s="36"/>
      <c r="AQ59" s="36"/>
      <c r="AR59" s="36"/>
      <c r="AS59" s="36"/>
      <c r="AT59" s="12"/>
      <c r="AU59" s="12"/>
      <c r="AV59" s="12"/>
      <c r="AW59" s="12"/>
      <c r="AX59" s="12"/>
      <c r="AY59" s="12"/>
    </row>
    <row r="60" spans="1:51" s="13" customFormat="1" ht="21.75" customHeight="1">
      <c r="A60" s="1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s="13" customFormat="1" ht="12.7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4"/>
      <c r="W62" s="14"/>
      <c r="X62" s="14"/>
      <c r="Y62" s="14"/>
      <c r="Z62" s="14"/>
      <c r="AA62" s="14"/>
      <c r="AB62" s="14"/>
      <c r="AC62" s="14"/>
      <c r="AD62" s="15" t="s">
        <v>43</v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2"/>
      <c r="AQ62" s="14"/>
      <c r="AR62" s="14"/>
      <c r="AS62" s="14"/>
      <c r="AT62" s="14"/>
      <c r="AU62" s="14"/>
      <c r="AV62" s="14"/>
      <c r="AW62" s="14"/>
      <c r="AX62" s="14"/>
      <c r="AY62" s="14"/>
    </row>
    <row r="63" spans="1:51" ht="12.75">
      <c r="A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2.75">
      <c r="A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2.75">
      <c r="A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2.75">
      <c r="A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</sheetData>
  <sheetProtection formatCells="0" autoFilter="0"/>
  <mergeCells count="207">
    <mergeCell ref="B47:D47"/>
    <mergeCell ref="E47:M47"/>
    <mergeCell ref="S47:T47"/>
    <mergeCell ref="U47:V47"/>
    <mergeCell ref="B46:D46"/>
    <mergeCell ref="E46:M46"/>
    <mergeCell ref="A36:BD36"/>
    <mergeCell ref="AX43:BD43"/>
    <mergeCell ref="B45:D45"/>
    <mergeCell ref="E45:M45"/>
    <mergeCell ref="S45:T45"/>
    <mergeCell ref="U45:V45"/>
    <mergeCell ref="E38:M38"/>
    <mergeCell ref="B40:D40"/>
    <mergeCell ref="E40:M40"/>
    <mergeCell ref="S40:T40"/>
    <mergeCell ref="A34:BD34"/>
    <mergeCell ref="B35:D35"/>
    <mergeCell ref="E35:M35"/>
    <mergeCell ref="S35:T35"/>
    <mergeCell ref="U35:V35"/>
    <mergeCell ref="AX35:BD35"/>
    <mergeCell ref="U40:V40"/>
    <mergeCell ref="S46:T46"/>
    <mergeCell ref="U46:V46"/>
    <mergeCell ref="AX40:BD40"/>
    <mergeCell ref="S38:T38"/>
    <mergeCell ref="U38:V38"/>
    <mergeCell ref="AX38:BD38"/>
    <mergeCell ref="B39:D39"/>
    <mergeCell ref="E39:M39"/>
    <mergeCell ref="S39:T39"/>
    <mergeCell ref="U39:V39"/>
    <mergeCell ref="AX39:BD39"/>
    <mergeCell ref="B38:D38"/>
    <mergeCell ref="B43:D43"/>
    <mergeCell ref="E43:M43"/>
    <mergeCell ref="S43:T43"/>
    <mergeCell ref="U43:V43"/>
    <mergeCell ref="AQ56:AS56"/>
    <mergeCell ref="AO55:AP55"/>
    <mergeCell ref="AQ55:AS55"/>
    <mergeCell ref="AF55:AN55"/>
    <mergeCell ref="AQ52:AS53"/>
    <mergeCell ref="AQ54:AS54"/>
    <mergeCell ref="AE52:AE53"/>
    <mergeCell ref="E42:M42"/>
    <mergeCell ref="S42:T42"/>
    <mergeCell ref="U42:V42"/>
    <mergeCell ref="E44:M44"/>
    <mergeCell ref="S44:T44"/>
    <mergeCell ref="U44:V44"/>
    <mergeCell ref="B44:D44"/>
    <mergeCell ref="B49:D49"/>
    <mergeCell ref="S41:T41"/>
    <mergeCell ref="AF56:AN56"/>
    <mergeCell ref="AO56:AP56"/>
    <mergeCell ref="AF52:AN53"/>
    <mergeCell ref="AO52:AP53"/>
    <mergeCell ref="AF54:AN54"/>
    <mergeCell ref="AO54:AP54"/>
    <mergeCell ref="U50:V50"/>
    <mergeCell ref="S37:T37"/>
    <mergeCell ref="AX37:BD37"/>
    <mergeCell ref="B50:D50"/>
    <mergeCell ref="U37:V37"/>
    <mergeCell ref="E37:M37"/>
    <mergeCell ref="E50:M50"/>
    <mergeCell ref="S50:T50"/>
    <mergeCell ref="B41:D41"/>
    <mergeCell ref="E41:M41"/>
    <mergeCell ref="B42:D42"/>
    <mergeCell ref="U32:V32"/>
    <mergeCell ref="B26:D26"/>
    <mergeCell ref="E49:M49"/>
    <mergeCell ref="S49:T49"/>
    <mergeCell ref="U49:V49"/>
    <mergeCell ref="A33:BD33"/>
    <mergeCell ref="AX41:BD41"/>
    <mergeCell ref="AX42:BD42"/>
    <mergeCell ref="B37:D37"/>
    <mergeCell ref="U41:V41"/>
    <mergeCell ref="B24:D24"/>
    <mergeCell ref="E24:M24"/>
    <mergeCell ref="B32:D32"/>
    <mergeCell ref="E32:M32"/>
    <mergeCell ref="S32:T32"/>
    <mergeCell ref="S26:T26"/>
    <mergeCell ref="B30:D30"/>
    <mergeCell ref="E30:M30"/>
    <mergeCell ref="S30:T30"/>
    <mergeCell ref="U26:V26"/>
    <mergeCell ref="S25:T25"/>
    <mergeCell ref="E26:M26"/>
    <mergeCell ref="S20:T20"/>
    <mergeCell ref="B22:D22"/>
    <mergeCell ref="B20:D20"/>
    <mergeCell ref="S24:T24"/>
    <mergeCell ref="U24:V24"/>
    <mergeCell ref="B25:D25"/>
    <mergeCell ref="E25:M25"/>
    <mergeCell ref="AX21:BD21"/>
    <mergeCell ref="E22:M22"/>
    <mergeCell ref="B21:D21"/>
    <mergeCell ref="U19:V19"/>
    <mergeCell ref="S21:T21"/>
    <mergeCell ref="U21:V21"/>
    <mergeCell ref="U20:V20"/>
    <mergeCell ref="S22:T22"/>
    <mergeCell ref="U22:V22"/>
    <mergeCell ref="E20:M20"/>
    <mergeCell ref="AX22:BD22"/>
    <mergeCell ref="E21:M21"/>
    <mergeCell ref="AW14:AW17"/>
    <mergeCell ref="S17:T17"/>
    <mergeCell ref="U17:V17"/>
    <mergeCell ref="Y16:Y17"/>
    <mergeCell ref="AS14:AV16"/>
    <mergeCell ref="W14:AG14"/>
    <mergeCell ref="AJ15:AM15"/>
    <mergeCell ref="AX20:BD20"/>
    <mergeCell ref="B19:D19"/>
    <mergeCell ref="E19:M19"/>
    <mergeCell ref="Z16:AB16"/>
    <mergeCell ref="S19:T19"/>
    <mergeCell ref="W15:W17"/>
    <mergeCell ref="X15:X17"/>
    <mergeCell ref="Y15:AB15"/>
    <mergeCell ref="A18:BD18"/>
    <mergeCell ref="P14:P17"/>
    <mergeCell ref="AC15:AC17"/>
    <mergeCell ref="A14:A17"/>
    <mergeCell ref="B14:D17"/>
    <mergeCell ref="E14:M17"/>
    <mergeCell ref="N14:O16"/>
    <mergeCell ref="S8:W8"/>
    <mergeCell ref="X8:AA8"/>
    <mergeCell ref="AB8:AE8"/>
    <mergeCell ref="AH15:AH17"/>
    <mergeCell ref="AD15:AD17"/>
    <mergeCell ref="AH14:AR14"/>
    <mergeCell ref="AI15:AI17"/>
    <mergeCell ref="AJ8:AN8"/>
    <mergeCell ref="AO8:AR8"/>
    <mergeCell ref="AE15:AG16"/>
    <mergeCell ref="AN15:AN17"/>
    <mergeCell ref="AO15:AO17"/>
    <mergeCell ref="AX23:BD23"/>
    <mergeCell ref="B48:D48"/>
    <mergeCell ref="E48:M48"/>
    <mergeCell ref="S48:T48"/>
    <mergeCell ref="U48:V48"/>
    <mergeCell ref="U23:V23"/>
    <mergeCell ref="B23:D23"/>
    <mergeCell ref="E23:M23"/>
    <mergeCell ref="S23:T23"/>
    <mergeCell ref="U25:V25"/>
    <mergeCell ref="AX14:BD17"/>
    <mergeCell ref="AX19:BD19"/>
    <mergeCell ref="AP15:AR16"/>
    <mergeCell ref="AJ16:AJ17"/>
    <mergeCell ref="AK16:AM16"/>
    <mergeCell ref="Q14:R16"/>
    <mergeCell ref="S14:V16"/>
    <mergeCell ref="AX24:BD24"/>
    <mergeCell ref="AX32:BD32"/>
    <mergeCell ref="AX25:BD25"/>
    <mergeCell ref="AX30:BD30"/>
    <mergeCell ref="AX29:BD29"/>
    <mergeCell ref="AX26:BD26"/>
    <mergeCell ref="AX28:BD28"/>
    <mergeCell ref="AX27:BD27"/>
    <mergeCell ref="AX31:BD31"/>
    <mergeCell ref="A1:BD1"/>
    <mergeCell ref="A2:BD2"/>
    <mergeCell ref="A8:A9"/>
    <mergeCell ref="B8:E8"/>
    <mergeCell ref="F8:I8"/>
    <mergeCell ref="O8:R8"/>
    <mergeCell ref="AX8:BA8"/>
    <mergeCell ref="J8:N8"/>
    <mergeCell ref="AS8:AW8"/>
    <mergeCell ref="AF8:AI8"/>
    <mergeCell ref="AX50:BD50"/>
    <mergeCell ref="AX44:BD44"/>
    <mergeCell ref="AX48:BD48"/>
    <mergeCell ref="AX49:BD49"/>
    <mergeCell ref="AX47:BD47"/>
    <mergeCell ref="AX46:BD46"/>
    <mergeCell ref="AX45:BD45"/>
    <mergeCell ref="B27:D27"/>
    <mergeCell ref="E29:M29"/>
    <mergeCell ref="E27:M27"/>
    <mergeCell ref="S27:T27"/>
    <mergeCell ref="B28:D28"/>
    <mergeCell ref="E28:M28"/>
    <mergeCell ref="S28:T28"/>
    <mergeCell ref="U28:V28"/>
    <mergeCell ref="U27:V27"/>
    <mergeCell ref="B31:D31"/>
    <mergeCell ref="E31:M31"/>
    <mergeCell ref="S31:T31"/>
    <mergeCell ref="U31:V31"/>
    <mergeCell ref="S29:T29"/>
    <mergeCell ref="U30:V30"/>
    <mergeCell ref="U29:V29"/>
    <mergeCell ref="B29:D29"/>
  </mergeCells>
  <conditionalFormatting sqref="N50:R50 W35:AW35 Q35:T35 U50 W50:AX50 N37:T49 W37:AW49 W19:AW32 N19:T32">
    <cfRule type="cellIs" priority="13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ht="17.25" customHeight="1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ht="16.5" customHeight="1">
      <c r="A2" s="135" t="s">
        <v>216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29" ht="12.75">
      <c r="B3" s="4" t="s">
        <v>23</v>
      </c>
      <c r="T3" s="1" t="s">
        <v>21</v>
      </c>
      <c r="Z3" s="2" t="s">
        <v>138</v>
      </c>
      <c r="AA3" s="3"/>
      <c r="AB3" s="3"/>
      <c r="AC3" s="3"/>
    </row>
    <row r="4" spans="2:29" ht="12.75">
      <c r="B4" s="1" t="s">
        <v>24</v>
      </c>
      <c r="T4" s="1" t="s">
        <v>174</v>
      </c>
      <c r="Z4" s="3" t="s">
        <v>139</v>
      </c>
      <c r="AA4" s="3"/>
      <c r="AB4" s="3"/>
      <c r="AC4" s="3"/>
    </row>
    <row r="5" spans="2:26" ht="12.75">
      <c r="B5" s="1" t="s">
        <v>25</v>
      </c>
      <c r="T5" s="1" t="s">
        <v>22</v>
      </c>
      <c r="Z5" s="1" t="s">
        <v>305</v>
      </c>
    </row>
    <row r="6" spans="18:22" ht="12.75">
      <c r="R6" s="4"/>
      <c r="S6" s="4"/>
      <c r="T6" s="1" t="s">
        <v>111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36" t="s">
        <v>73</v>
      </c>
      <c r="B8" s="120" t="s">
        <v>74</v>
      </c>
      <c r="C8" s="121"/>
      <c r="D8" s="121"/>
      <c r="E8" s="122"/>
      <c r="F8" s="120" t="s">
        <v>75</v>
      </c>
      <c r="G8" s="121"/>
      <c r="H8" s="121"/>
      <c r="I8" s="122"/>
      <c r="J8" s="120" t="s">
        <v>76</v>
      </c>
      <c r="K8" s="121"/>
      <c r="L8" s="121"/>
      <c r="M8" s="121"/>
      <c r="N8" s="122"/>
      <c r="O8" s="120" t="s">
        <v>77</v>
      </c>
      <c r="P8" s="121"/>
      <c r="Q8" s="121"/>
      <c r="R8" s="122"/>
      <c r="S8" s="120" t="s">
        <v>78</v>
      </c>
      <c r="T8" s="121"/>
      <c r="U8" s="121"/>
      <c r="V8" s="121"/>
      <c r="W8" s="122"/>
      <c r="X8" s="120" t="s">
        <v>79</v>
      </c>
      <c r="Y8" s="121"/>
      <c r="Z8" s="121"/>
      <c r="AA8" s="122"/>
      <c r="AB8" s="120" t="s">
        <v>80</v>
      </c>
      <c r="AC8" s="121"/>
      <c r="AD8" s="121"/>
      <c r="AE8" s="122"/>
      <c r="AF8" s="120" t="s">
        <v>81</v>
      </c>
      <c r="AG8" s="121"/>
      <c r="AH8" s="121"/>
      <c r="AI8" s="122"/>
      <c r="AJ8" s="120" t="s">
        <v>82</v>
      </c>
      <c r="AK8" s="121"/>
      <c r="AL8" s="121"/>
      <c r="AM8" s="121"/>
      <c r="AN8" s="122"/>
      <c r="AO8" s="120" t="s">
        <v>83</v>
      </c>
      <c r="AP8" s="121"/>
      <c r="AQ8" s="121"/>
      <c r="AR8" s="122"/>
      <c r="AS8" s="120" t="s">
        <v>84</v>
      </c>
      <c r="AT8" s="121"/>
      <c r="AU8" s="121"/>
      <c r="AV8" s="121"/>
      <c r="AW8" s="122"/>
      <c r="AX8" s="120" t="s">
        <v>85</v>
      </c>
      <c r="AY8" s="121"/>
      <c r="AZ8" s="121"/>
      <c r="BA8" s="122"/>
      <c r="BB8" s="39"/>
    </row>
    <row r="9" spans="1:54" ht="12.75">
      <c r="A9" s="13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127</v>
      </c>
      <c r="B10" s="26"/>
      <c r="C10" s="26" t="s">
        <v>98</v>
      </c>
      <c r="D10" s="26" t="s">
        <v>98</v>
      </c>
      <c r="E10" s="26" t="s">
        <v>98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 t="s">
        <v>98</v>
      </c>
      <c r="AE10" s="26" t="s">
        <v>98</v>
      </c>
      <c r="AF10" s="26" t="s">
        <v>98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 t="s">
        <v>99</v>
      </c>
      <c r="AQ10" s="26" t="s">
        <v>99</v>
      </c>
      <c r="AR10" s="26" t="s">
        <v>99</v>
      </c>
      <c r="AS10" s="26"/>
      <c r="AT10" s="26"/>
      <c r="AU10" s="26"/>
      <c r="AV10" s="26"/>
      <c r="AW10" s="26"/>
      <c r="AX10" s="26"/>
      <c r="AY10" s="26"/>
      <c r="AZ10" s="26"/>
      <c r="BA10" s="37"/>
      <c r="BB10" s="40"/>
    </row>
    <row r="11" spans="1:54" ht="13.5" customHeight="1">
      <c r="A11" s="27"/>
      <c r="B11" s="27" t="s">
        <v>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4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306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ht="4.5" customHeight="1"/>
    <row r="14" spans="1:56" ht="12.75" customHeight="1">
      <c r="A14" s="106" t="s">
        <v>19</v>
      </c>
      <c r="B14" s="123" t="s">
        <v>238</v>
      </c>
      <c r="C14" s="124"/>
      <c r="D14" s="125"/>
      <c r="E14" s="109" t="s">
        <v>241</v>
      </c>
      <c r="F14" s="110"/>
      <c r="G14" s="110"/>
      <c r="H14" s="110"/>
      <c r="I14" s="110"/>
      <c r="J14" s="110"/>
      <c r="K14" s="110"/>
      <c r="L14" s="110"/>
      <c r="M14" s="111"/>
      <c r="N14" s="93" t="s">
        <v>0</v>
      </c>
      <c r="O14" s="93"/>
      <c r="P14" s="106" t="s">
        <v>3</v>
      </c>
      <c r="Q14" s="93" t="s">
        <v>4</v>
      </c>
      <c r="R14" s="93"/>
      <c r="S14" s="109" t="s">
        <v>67</v>
      </c>
      <c r="T14" s="110"/>
      <c r="U14" s="110"/>
      <c r="V14" s="111"/>
      <c r="W14" s="93" t="s">
        <v>209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 t="s">
        <v>210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157" t="s">
        <v>72</v>
      </c>
      <c r="AT14" s="157"/>
      <c r="AU14" s="157"/>
      <c r="AV14" s="157"/>
      <c r="AW14" s="106" t="s">
        <v>17</v>
      </c>
      <c r="AX14" s="109" t="s">
        <v>18</v>
      </c>
      <c r="AY14" s="110"/>
      <c r="AZ14" s="110"/>
      <c r="BA14" s="110"/>
      <c r="BB14" s="110"/>
      <c r="BC14" s="110"/>
      <c r="BD14" s="111"/>
    </row>
    <row r="15" spans="1:56" ht="12.75" customHeight="1">
      <c r="A15" s="106"/>
      <c r="B15" s="126"/>
      <c r="C15" s="127"/>
      <c r="D15" s="128"/>
      <c r="E15" s="112"/>
      <c r="F15" s="113"/>
      <c r="G15" s="113"/>
      <c r="H15" s="113"/>
      <c r="I15" s="113"/>
      <c r="J15" s="113"/>
      <c r="K15" s="113"/>
      <c r="L15" s="113"/>
      <c r="M15" s="114"/>
      <c r="N15" s="93"/>
      <c r="O15" s="93"/>
      <c r="P15" s="106"/>
      <c r="Q15" s="93"/>
      <c r="R15" s="93"/>
      <c r="S15" s="112"/>
      <c r="T15" s="113"/>
      <c r="U15" s="113"/>
      <c r="V15" s="114"/>
      <c r="W15" s="132" t="s">
        <v>7</v>
      </c>
      <c r="X15" s="132" t="s">
        <v>70</v>
      </c>
      <c r="Y15" s="148" t="s">
        <v>71</v>
      </c>
      <c r="Z15" s="149"/>
      <c r="AA15" s="149"/>
      <c r="AB15" s="150"/>
      <c r="AC15" s="132" t="s">
        <v>13</v>
      </c>
      <c r="AD15" s="132" t="s">
        <v>66</v>
      </c>
      <c r="AE15" s="139" t="s">
        <v>9</v>
      </c>
      <c r="AF15" s="140"/>
      <c r="AG15" s="141"/>
      <c r="AH15" s="132" t="s">
        <v>7</v>
      </c>
      <c r="AI15" s="132" t="s">
        <v>70</v>
      </c>
      <c r="AJ15" s="148" t="s">
        <v>71</v>
      </c>
      <c r="AK15" s="149"/>
      <c r="AL15" s="149"/>
      <c r="AM15" s="150"/>
      <c r="AN15" s="132" t="s">
        <v>13</v>
      </c>
      <c r="AO15" s="132" t="s">
        <v>66</v>
      </c>
      <c r="AP15" s="139" t="s">
        <v>9</v>
      </c>
      <c r="AQ15" s="140"/>
      <c r="AR15" s="141"/>
      <c r="AS15" s="157"/>
      <c r="AT15" s="157"/>
      <c r="AU15" s="157"/>
      <c r="AV15" s="157"/>
      <c r="AW15" s="106"/>
      <c r="AX15" s="112"/>
      <c r="AY15" s="113"/>
      <c r="AZ15" s="113"/>
      <c r="BA15" s="113"/>
      <c r="BB15" s="113"/>
      <c r="BC15" s="113"/>
      <c r="BD15" s="114"/>
    </row>
    <row r="16" spans="1:56" ht="12.75" customHeight="1">
      <c r="A16" s="106"/>
      <c r="B16" s="126"/>
      <c r="C16" s="127"/>
      <c r="D16" s="128"/>
      <c r="E16" s="112"/>
      <c r="F16" s="113"/>
      <c r="G16" s="113"/>
      <c r="H16" s="113"/>
      <c r="I16" s="113"/>
      <c r="J16" s="113"/>
      <c r="K16" s="113"/>
      <c r="L16" s="113"/>
      <c r="M16" s="114"/>
      <c r="N16" s="93"/>
      <c r="O16" s="93"/>
      <c r="P16" s="106"/>
      <c r="Q16" s="93"/>
      <c r="R16" s="93"/>
      <c r="S16" s="115"/>
      <c r="T16" s="116"/>
      <c r="U16" s="116"/>
      <c r="V16" s="117"/>
      <c r="W16" s="133"/>
      <c r="X16" s="133"/>
      <c r="Y16" s="106" t="s">
        <v>8</v>
      </c>
      <c r="Z16" s="138" t="s">
        <v>9</v>
      </c>
      <c r="AA16" s="138"/>
      <c r="AB16" s="138"/>
      <c r="AC16" s="133"/>
      <c r="AD16" s="133"/>
      <c r="AE16" s="142"/>
      <c r="AF16" s="143"/>
      <c r="AG16" s="144"/>
      <c r="AH16" s="133"/>
      <c r="AI16" s="133"/>
      <c r="AJ16" s="106" t="s">
        <v>8</v>
      </c>
      <c r="AK16" s="138" t="s">
        <v>9</v>
      </c>
      <c r="AL16" s="138"/>
      <c r="AM16" s="138"/>
      <c r="AN16" s="133"/>
      <c r="AO16" s="133"/>
      <c r="AP16" s="142"/>
      <c r="AQ16" s="143"/>
      <c r="AR16" s="144"/>
      <c r="AS16" s="157"/>
      <c r="AT16" s="157"/>
      <c r="AU16" s="157"/>
      <c r="AV16" s="157"/>
      <c r="AW16" s="106"/>
      <c r="AX16" s="112"/>
      <c r="AY16" s="113"/>
      <c r="AZ16" s="113"/>
      <c r="BA16" s="113"/>
      <c r="BB16" s="113"/>
      <c r="BC16" s="113"/>
      <c r="BD16" s="114"/>
    </row>
    <row r="17" spans="1:56" ht="66.75" customHeight="1">
      <c r="A17" s="106"/>
      <c r="B17" s="129"/>
      <c r="C17" s="130"/>
      <c r="D17" s="131"/>
      <c r="E17" s="115"/>
      <c r="F17" s="116"/>
      <c r="G17" s="116"/>
      <c r="H17" s="116"/>
      <c r="I17" s="116"/>
      <c r="J17" s="116"/>
      <c r="K17" s="116"/>
      <c r="L17" s="116"/>
      <c r="M17" s="117"/>
      <c r="N17" s="5" t="s">
        <v>1</v>
      </c>
      <c r="O17" s="5" t="s">
        <v>2</v>
      </c>
      <c r="P17" s="106"/>
      <c r="Q17" s="5" t="s">
        <v>5</v>
      </c>
      <c r="R17" s="5" t="s">
        <v>6</v>
      </c>
      <c r="S17" s="118" t="s">
        <v>68</v>
      </c>
      <c r="T17" s="119"/>
      <c r="U17" s="107" t="s">
        <v>69</v>
      </c>
      <c r="V17" s="108"/>
      <c r="W17" s="134"/>
      <c r="X17" s="134"/>
      <c r="Y17" s="106"/>
      <c r="Z17" s="5" t="s">
        <v>10</v>
      </c>
      <c r="AA17" s="5" t="s">
        <v>11</v>
      </c>
      <c r="AB17" s="5" t="s">
        <v>12</v>
      </c>
      <c r="AC17" s="134"/>
      <c r="AD17" s="134"/>
      <c r="AE17" s="5" t="s">
        <v>10</v>
      </c>
      <c r="AF17" s="5" t="s">
        <v>11</v>
      </c>
      <c r="AG17" s="5" t="s">
        <v>12</v>
      </c>
      <c r="AH17" s="134"/>
      <c r="AI17" s="134"/>
      <c r="AJ17" s="106"/>
      <c r="AK17" s="5" t="s">
        <v>10</v>
      </c>
      <c r="AL17" s="5" t="s">
        <v>11</v>
      </c>
      <c r="AM17" s="5" t="s">
        <v>12</v>
      </c>
      <c r="AN17" s="134"/>
      <c r="AO17" s="13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142</v>
      </c>
      <c r="AV17" s="5" t="s">
        <v>16</v>
      </c>
      <c r="AW17" s="106"/>
      <c r="AX17" s="115"/>
      <c r="AY17" s="116"/>
      <c r="AZ17" s="116"/>
      <c r="BA17" s="116"/>
      <c r="BB17" s="116"/>
      <c r="BC17" s="116"/>
      <c r="BD17" s="117"/>
    </row>
    <row r="18" spans="1:56" ht="15" customHeight="1">
      <c r="A18" s="151" t="s">
        <v>101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</row>
    <row r="19" spans="1:56" ht="12" customHeight="1">
      <c r="A19" s="6">
        <v>1</v>
      </c>
      <c r="B19" s="86" t="s">
        <v>272</v>
      </c>
      <c r="C19" s="87"/>
      <c r="D19" s="88"/>
      <c r="E19" s="89" t="s">
        <v>57</v>
      </c>
      <c r="F19" s="90"/>
      <c r="G19" s="90"/>
      <c r="H19" s="90"/>
      <c r="I19" s="90"/>
      <c r="J19" s="90"/>
      <c r="K19" s="90"/>
      <c r="L19" s="90"/>
      <c r="M19" s="91"/>
      <c r="N19" s="6"/>
      <c r="O19" s="6"/>
      <c r="P19" s="74">
        <v>56</v>
      </c>
      <c r="Q19" s="6">
        <v>3</v>
      </c>
      <c r="R19" s="6"/>
      <c r="S19" s="86">
        <v>90</v>
      </c>
      <c r="T19" s="88"/>
      <c r="U19" s="148">
        <v>30</v>
      </c>
      <c r="V19" s="150"/>
      <c r="W19" s="43">
        <v>1</v>
      </c>
      <c r="X19" s="42">
        <v>30</v>
      </c>
      <c r="Y19" s="42">
        <f aca="true" t="shared" si="0" ref="Y19:Y28">SUM(Z19,AA19,AB19)</f>
        <v>12</v>
      </c>
      <c r="Z19" s="19">
        <v>6</v>
      </c>
      <c r="AA19" s="19">
        <v>6</v>
      </c>
      <c r="AB19" s="19">
        <f aca="true" t="shared" si="1" ref="AB19:AB24">AG19*16</f>
        <v>0</v>
      </c>
      <c r="AC19" s="6">
        <v>18</v>
      </c>
      <c r="AD19" s="19"/>
      <c r="AE19" s="6"/>
      <c r="AF19" s="6"/>
      <c r="AG19" s="6"/>
      <c r="AH19" s="18">
        <f aca="true" t="shared" si="2" ref="AH19:AH28">SUM(AJ19,AN19)/30</f>
        <v>0</v>
      </c>
      <c r="AI19" s="19">
        <f aca="true" t="shared" si="3" ref="AI19:AI28">SUM(AJ19,AN19)</f>
        <v>0</v>
      </c>
      <c r="AJ19" s="19">
        <f aca="true" t="shared" si="4" ref="AJ19:AJ28">SUM(AK19,AL19,AM19)</f>
        <v>0</v>
      </c>
      <c r="AK19" s="19">
        <f aca="true" t="shared" si="5" ref="AK19:AM20">AP19*13</f>
        <v>0</v>
      </c>
      <c r="AL19" s="19">
        <f t="shared" si="5"/>
        <v>0</v>
      </c>
      <c r="AM19" s="19">
        <f t="shared" si="5"/>
        <v>0</v>
      </c>
      <c r="AN19" s="6"/>
      <c r="AO19" s="19">
        <f>SUM(AP19:AR19)</f>
        <v>0</v>
      </c>
      <c r="AP19" s="6"/>
      <c r="AQ19" s="6"/>
      <c r="AR19" s="6"/>
      <c r="AS19" s="20">
        <v>7</v>
      </c>
      <c r="AT19" s="6"/>
      <c r="AU19" s="6"/>
      <c r="AV19" s="6"/>
      <c r="AW19" s="6"/>
      <c r="AX19" s="86" t="s">
        <v>47</v>
      </c>
      <c r="AY19" s="87"/>
      <c r="AZ19" s="87"/>
      <c r="BA19" s="87"/>
      <c r="BB19" s="87"/>
      <c r="BC19" s="87"/>
      <c r="BD19" s="88"/>
    </row>
    <row r="20" spans="1:56" ht="12" customHeight="1">
      <c r="A20" s="6">
        <v>2</v>
      </c>
      <c r="B20" s="86" t="s">
        <v>273</v>
      </c>
      <c r="C20" s="87"/>
      <c r="D20" s="88"/>
      <c r="E20" s="89" t="s">
        <v>232</v>
      </c>
      <c r="F20" s="90"/>
      <c r="G20" s="90"/>
      <c r="H20" s="90"/>
      <c r="I20" s="90"/>
      <c r="J20" s="90"/>
      <c r="K20" s="90"/>
      <c r="L20" s="90"/>
      <c r="M20" s="91"/>
      <c r="N20" s="7"/>
      <c r="O20" s="7"/>
      <c r="P20" s="74">
        <v>56</v>
      </c>
      <c r="Q20" s="6">
        <v>3</v>
      </c>
      <c r="R20" s="7"/>
      <c r="S20" s="86">
        <v>90</v>
      </c>
      <c r="T20" s="88"/>
      <c r="U20" s="148">
        <v>60</v>
      </c>
      <c r="V20" s="150"/>
      <c r="W20" s="43">
        <v>2</v>
      </c>
      <c r="X20" s="42">
        <v>60</v>
      </c>
      <c r="Y20" s="42">
        <f t="shared" si="0"/>
        <v>14</v>
      </c>
      <c r="Z20" s="19">
        <v>6</v>
      </c>
      <c r="AA20" s="19">
        <v>8</v>
      </c>
      <c r="AB20" s="19">
        <f t="shared" si="1"/>
        <v>0</v>
      </c>
      <c r="AC20" s="6">
        <v>46</v>
      </c>
      <c r="AD20" s="19"/>
      <c r="AE20" s="6"/>
      <c r="AF20" s="6"/>
      <c r="AG20" s="6"/>
      <c r="AH20" s="18">
        <f t="shared" si="2"/>
        <v>0</v>
      </c>
      <c r="AI20" s="42">
        <f t="shared" si="3"/>
        <v>0</v>
      </c>
      <c r="AJ20" s="19">
        <f t="shared" si="4"/>
        <v>0</v>
      </c>
      <c r="AK20" s="19">
        <f t="shared" si="5"/>
        <v>0</v>
      </c>
      <c r="AL20" s="19">
        <f t="shared" si="5"/>
        <v>0</v>
      </c>
      <c r="AM20" s="19">
        <f t="shared" si="5"/>
        <v>0</v>
      </c>
      <c r="AN20" s="6"/>
      <c r="AO20" s="19">
        <f>SUM(AP20:AR20)</f>
        <v>0</v>
      </c>
      <c r="AP20" s="6"/>
      <c r="AQ20" s="6"/>
      <c r="AR20" s="6"/>
      <c r="AS20" s="20">
        <v>7</v>
      </c>
      <c r="AT20" s="6"/>
      <c r="AU20" s="6"/>
      <c r="AV20" s="6"/>
      <c r="AW20" s="6"/>
      <c r="AX20" s="86" t="s">
        <v>141</v>
      </c>
      <c r="AY20" s="87"/>
      <c r="AZ20" s="87"/>
      <c r="BA20" s="87"/>
      <c r="BB20" s="87"/>
      <c r="BC20" s="87"/>
      <c r="BD20" s="88"/>
    </row>
    <row r="21" spans="1:56" ht="12" customHeight="1">
      <c r="A21" s="6">
        <v>3</v>
      </c>
      <c r="B21" s="86" t="s">
        <v>274</v>
      </c>
      <c r="C21" s="87"/>
      <c r="D21" s="88"/>
      <c r="E21" s="89" t="s">
        <v>62</v>
      </c>
      <c r="F21" s="90"/>
      <c r="G21" s="90"/>
      <c r="H21" s="90"/>
      <c r="I21" s="90"/>
      <c r="J21" s="90"/>
      <c r="K21" s="90"/>
      <c r="L21" s="90"/>
      <c r="M21" s="91"/>
      <c r="N21" s="6"/>
      <c r="O21" s="6"/>
      <c r="P21" s="74">
        <v>56</v>
      </c>
      <c r="Q21" s="6">
        <v>3</v>
      </c>
      <c r="R21" s="7"/>
      <c r="S21" s="86">
        <v>90</v>
      </c>
      <c r="T21" s="88"/>
      <c r="U21" s="148">
        <f aca="true" t="shared" si="6" ref="U21:U28">SUM(X21,AI21)</f>
        <v>30</v>
      </c>
      <c r="V21" s="150"/>
      <c r="W21" s="18">
        <v>1</v>
      </c>
      <c r="X21" s="19">
        <v>30</v>
      </c>
      <c r="Y21" s="19">
        <f>SUM(Z21,AA21,AB21)</f>
        <v>14</v>
      </c>
      <c r="Z21" s="19">
        <v>6</v>
      </c>
      <c r="AA21" s="19">
        <v>8</v>
      </c>
      <c r="AB21" s="19">
        <f t="shared" si="1"/>
        <v>0</v>
      </c>
      <c r="AC21" s="6">
        <v>16</v>
      </c>
      <c r="AD21" s="19"/>
      <c r="AE21" s="6"/>
      <c r="AF21" s="20"/>
      <c r="AG21" s="20"/>
      <c r="AH21" s="18">
        <f>SUM(AJ21,AN21)/30</f>
        <v>0</v>
      </c>
      <c r="AI21" s="19">
        <f>SUM(AJ21,AN21)</f>
        <v>0</v>
      </c>
      <c r="AJ21" s="19">
        <f>SUM(AK21,AL21,AM21)</f>
        <v>0</v>
      </c>
      <c r="AK21" s="19">
        <f aca="true" t="shared" si="7" ref="AK21:AM24">AP21*13</f>
        <v>0</v>
      </c>
      <c r="AL21" s="19">
        <f t="shared" si="7"/>
        <v>0</v>
      </c>
      <c r="AM21" s="19">
        <f t="shared" si="7"/>
        <v>0</v>
      </c>
      <c r="AN21" s="6"/>
      <c r="AO21" s="19">
        <f>SUM(AP21:AR21)</f>
        <v>0</v>
      </c>
      <c r="AP21" s="6"/>
      <c r="AQ21" s="6"/>
      <c r="AR21" s="6"/>
      <c r="AS21" s="20">
        <v>7</v>
      </c>
      <c r="AT21" s="6"/>
      <c r="AU21" s="6"/>
      <c r="AV21" s="6"/>
      <c r="AW21" s="6"/>
      <c r="AX21" s="86" t="s">
        <v>40</v>
      </c>
      <c r="AY21" s="87"/>
      <c r="AZ21" s="87"/>
      <c r="BA21" s="87"/>
      <c r="BB21" s="87"/>
      <c r="BC21" s="87"/>
      <c r="BD21" s="88"/>
    </row>
    <row r="22" spans="1:56" ht="12" customHeight="1">
      <c r="A22" s="6">
        <v>4</v>
      </c>
      <c r="B22" s="86" t="s">
        <v>275</v>
      </c>
      <c r="C22" s="87"/>
      <c r="D22" s="88"/>
      <c r="E22" s="154" t="s">
        <v>233</v>
      </c>
      <c r="F22" s="155"/>
      <c r="G22" s="155"/>
      <c r="H22" s="155"/>
      <c r="I22" s="155"/>
      <c r="J22" s="155"/>
      <c r="K22" s="155"/>
      <c r="L22" s="155"/>
      <c r="M22" s="156"/>
      <c r="N22" s="6"/>
      <c r="O22" s="6"/>
      <c r="P22" s="74">
        <v>56</v>
      </c>
      <c r="Q22" s="6">
        <v>3</v>
      </c>
      <c r="R22" s="7"/>
      <c r="S22" s="86">
        <v>90</v>
      </c>
      <c r="T22" s="88"/>
      <c r="U22" s="148">
        <f t="shared" si="6"/>
        <v>90</v>
      </c>
      <c r="V22" s="150"/>
      <c r="W22" s="18">
        <f>SUM(Y22,AC22)/30</f>
        <v>3</v>
      </c>
      <c r="X22" s="19">
        <f>SUM(Y22,AC22)</f>
        <v>90</v>
      </c>
      <c r="Y22" s="19">
        <f>SUM(Z22,AA22,AB22)</f>
        <v>12</v>
      </c>
      <c r="Z22" s="19">
        <v>6</v>
      </c>
      <c r="AA22" s="19">
        <v>6</v>
      </c>
      <c r="AB22" s="19">
        <f t="shared" si="1"/>
        <v>0</v>
      </c>
      <c r="AC22" s="6">
        <v>78</v>
      </c>
      <c r="AD22" s="19"/>
      <c r="AE22" s="6"/>
      <c r="AF22" s="6"/>
      <c r="AG22" s="20"/>
      <c r="AH22" s="18">
        <f>SUM(AJ22,AN22)/30</f>
        <v>0</v>
      </c>
      <c r="AI22" s="19">
        <f>SUM(AJ22,AN22)</f>
        <v>0</v>
      </c>
      <c r="AJ22" s="19">
        <f>SUM(AK22,AL22,AM22)</f>
        <v>0</v>
      </c>
      <c r="AK22" s="19">
        <f>AP22*13</f>
        <v>0</v>
      </c>
      <c r="AL22" s="19">
        <f>AQ22*13</f>
        <v>0</v>
      </c>
      <c r="AM22" s="19">
        <f>AR22*13</f>
        <v>0</v>
      </c>
      <c r="AN22" s="6"/>
      <c r="AO22" s="19">
        <f>SUM(AP22:AR22)</f>
        <v>0</v>
      </c>
      <c r="AP22" s="6"/>
      <c r="AQ22" s="6"/>
      <c r="AR22" s="6"/>
      <c r="AS22" s="20"/>
      <c r="AT22" s="6">
        <v>7</v>
      </c>
      <c r="AU22" s="6"/>
      <c r="AV22" s="6"/>
      <c r="AW22" s="6"/>
      <c r="AX22" s="148" t="s">
        <v>35</v>
      </c>
      <c r="AY22" s="149"/>
      <c r="AZ22" s="149"/>
      <c r="BA22" s="149"/>
      <c r="BB22" s="149"/>
      <c r="BC22" s="149"/>
      <c r="BD22" s="150"/>
    </row>
    <row r="23" spans="1:56" ht="12" customHeight="1">
      <c r="A23" s="6">
        <v>5</v>
      </c>
      <c r="B23" s="86" t="s">
        <v>276</v>
      </c>
      <c r="C23" s="87"/>
      <c r="D23" s="88"/>
      <c r="E23" s="154" t="s">
        <v>235</v>
      </c>
      <c r="F23" s="155"/>
      <c r="G23" s="155"/>
      <c r="H23" s="155"/>
      <c r="I23" s="155"/>
      <c r="J23" s="155"/>
      <c r="K23" s="155"/>
      <c r="L23" s="155"/>
      <c r="M23" s="156"/>
      <c r="N23" s="6"/>
      <c r="O23" s="6"/>
      <c r="P23" s="74">
        <v>56</v>
      </c>
      <c r="Q23" s="6">
        <v>3</v>
      </c>
      <c r="R23" s="7"/>
      <c r="S23" s="86">
        <v>90</v>
      </c>
      <c r="T23" s="88"/>
      <c r="U23" s="148">
        <f t="shared" si="6"/>
        <v>90</v>
      </c>
      <c r="V23" s="150"/>
      <c r="W23" s="18">
        <f aca="true" t="shared" si="8" ref="W23:W28">SUM(Y23,AC23)/30</f>
        <v>3</v>
      </c>
      <c r="X23" s="19">
        <f aca="true" t="shared" si="9" ref="X23:X28">SUM(Y23,AC23)</f>
        <v>90</v>
      </c>
      <c r="Y23" s="19">
        <f t="shared" si="0"/>
        <v>12</v>
      </c>
      <c r="Z23" s="19">
        <v>6</v>
      </c>
      <c r="AA23" s="19">
        <v>6</v>
      </c>
      <c r="AB23" s="19">
        <f t="shared" si="1"/>
        <v>0</v>
      </c>
      <c r="AC23" s="6">
        <v>78</v>
      </c>
      <c r="AD23" s="19"/>
      <c r="AE23" s="6"/>
      <c r="AF23" s="6"/>
      <c r="AG23" s="20"/>
      <c r="AH23" s="18">
        <f t="shared" si="2"/>
        <v>0</v>
      </c>
      <c r="AI23" s="19">
        <f t="shared" si="3"/>
        <v>0</v>
      </c>
      <c r="AJ23" s="19">
        <f t="shared" si="4"/>
        <v>0</v>
      </c>
      <c r="AK23" s="19">
        <f t="shared" si="7"/>
        <v>0</v>
      </c>
      <c r="AL23" s="19">
        <f t="shared" si="7"/>
        <v>0</v>
      </c>
      <c r="AM23" s="19">
        <f t="shared" si="7"/>
        <v>0</v>
      </c>
      <c r="AN23" s="6"/>
      <c r="AO23" s="19">
        <f>SUM(AP23:AR23)</f>
        <v>0</v>
      </c>
      <c r="AP23" s="6"/>
      <c r="AQ23" s="6"/>
      <c r="AR23" s="6"/>
      <c r="AS23" s="20"/>
      <c r="AT23" s="6">
        <v>7</v>
      </c>
      <c r="AU23" s="6"/>
      <c r="AV23" s="6"/>
      <c r="AW23" s="6"/>
      <c r="AX23" s="86" t="s">
        <v>136</v>
      </c>
      <c r="AY23" s="87"/>
      <c r="AZ23" s="87"/>
      <c r="BA23" s="87"/>
      <c r="BB23" s="87"/>
      <c r="BC23" s="87"/>
      <c r="BD23" s="88"/>
    </row>
    <row r="24" spans="1:56" ht="12" customHeight="1">
      <c r="A24" s="6">
        <v>6</v>
      </c>
      <c r="B24" s="86" t="s">
        <v>264</v>
      </c>
      <c r="C24" s="87"/>
      <c r="D24" s="88"/>
      <c r="E24" s="89" t="s">
        <v>55</v>
      </c>
      <c r="F24" s="90"/>
      <c r="G24" s="90"/>
      <c r="H24" s="90"/>
      <c r="I24" s="90"/>
      <c r="J24" s="90"/>
      <c r="K24" s="90"/>
      <c r="L24" s="90"/>
      <c r="M24" s="91"/>
      <c r="N24" s="6"/>
      <c r="O24" s="6"/>
      <c r="P24" s="74">
        <v>56</v>
      </c>
      <c r="Q24" s="6">
        <v>3</v>
      </c>
      <c r="R24" s="7"/>
      <c r="S24" s="86">
        <v>90</v>
      </c>
      <c r="T24" s="88"/>
      <c r="U24" s="148">
        <f t="shared" si="6"/>
        <v>90</v>
      </c>
      <c r="V24" s="150"/>
      <c r="W24" s="45">
        <f>SUM(Y24,AC24)/30</f>
        <v>1</v>
      </c>
      <c r="X24" s="19">
        <f>SUM(Y24,AC24)</f>
        <v>30</v>
      </c>
      <c r="Y24" s="19">
        <f>SUM(Z24,AA24,AB24)</f>
        <v>8</v>
      </c>
      <c r="Z24" s="19">
        <v>8</v>
      </c>
      <c r="AA24" s="19">
        <f>AF24*16</f>
        <v>0</v>
      </c>
      <c r="AB24" s="19">
        <f t="shared" si="1"/>
        <v>0</v>
      </c>
      <c r="AC24" s="6">
        <v>22</v>
      </c>
      <c r="AD24" s="19"/>
      <c r="AE24" s="6"/>
      <c r="AF24" s="6"/>
      <c r="AG24" s="6"/>
      <c r="AH24" s="45">
        <f>SUM(AJ24,AN24)/30</f>
        <v>2</v>
      </c>
      <c r="AI24" s="19">
        <f>SUM(AJ24,AN24)</f>
        <v>60</v>
      </c>
      <c r="AJ24" s="19">
        <f>SUM(AK24,AL24,AM24)</f>
        <v>8</v>
      </c>
      <c r="AK24" s="19">
        <v>2</v>
      </c>
      <c r="AL24" s="19">
        <v>6</v>
      </c>
      <c r="AM24" s="19">
        <f t="shared" si="7"/>
        <v>0</v>
      </c>
      <c r="AN24" s="6">
        <v>52</v>
      </c>
      <c r="AO24" s="19"/>
      <c r="AP24" s="6"/>
      <c r="AQ24" s="6"/>
      <c r="AR24" s="6"/>
      <c r="AS24" s="20"/>
      <c r="AT24" s="6">
        <v>8</v>
      </c>
      <c r="AU24" s="6"/>
      <c r="AV24" s="6"/>
      <c r="AW24" s="6"/>
      <c r="AX24" s="86" t="s">
        <v>141</v>
      </c>
      <c r="AY24" s="87"/>
      <c r="AZ24" s="87"/>
      <c r="BA24" s="87"/>
      <c r="BB24" s="87"/>
      <c r="BC24" s="87"/>
      <c r="BD24" s="88"/>
    </row>
    <row r="25" spans="1:56" ht="12" customHeight="1">
      <c r="A25" s="6">
        <v>7</v>
      </c>
      <c r="B25" s="86" t="s">
        <v>277</v>
      </c>
      <c r="C25" s="87"/>
      <c r="D25" s="88"/>
      <c r="E25" s="89" t="s">
        <v>58</v>
      </c>
      <c r="F25" s="90"/>
      <c r="G25" s="90"/>
      <c r="H25" s="90"/>
      <c r="I25" s="90"/>
      <c r="J25" s="90"/>
      <c r="K25" s="90"/>
      <c r="L25" s="90"/>
      <c r="M25" s="91"/>
      <c r="N25" s="7"/>
      <c r="O25" s="7"/>
      <c r="P25" s="74">
        <v>56</v>
      </c>
      <c r="Q25" s="6">
        <v>3</v>
      </c>
      <c r="R25" s="7"/>
      <c r="S25" s="86">
        <v>90</v>
      </c>
      <c r="T25" s="88"/>
      <c r="U25" s="148">
        <f t="shared" si="6"/>
        <v>90</v>
      </c>
      <c r="V25" s="150"/>
      <c r="W25" s="18">
        <f t="shared" si="8"/>
        <v>1</v>
      </c>
      <c r="X25" s="42">
        <f t="shared" si="9"/>
        <v>30</v>
      </c>
      <c r="Y25" s="42">
        <f t="shared" si="0"/>
        <v>18</v>
      </c>
      <c r="Z25" s="19">
        <v>10</v>
      </c>
      <c r="AA25" s="19">
        <v>8</v>
      </c>
      <c r="AB25" s="19">
        <f aca="true" t="shared" si="10" ref="AA25:AB27">AG25*16</f>
        <v>0</v>
      </c>
      <c r="AC25" s="6">
        <v>12</v>
      </c>
      <c r="AD25" s="19"/>
      <c r="AE25" s="6"/>
      <c r="AF25" s="6"/>
      <c r="AG25" s="6"/>
      <c r="AH25" s="43">
        <v>2</v>
      </c>
      <c r="AI25" s="42">
        <v>60</v>
      </c>
      <c r="AJ25" s="42">
        <f t="shared" si="4"/>
        <v>20</v>
      </c>
      <c r="AK25" s="19">
        <v>10</v>
      </c>
      <c r="AL25" s="19">
        <v>10</v>
      </c>
      <c r="AM25" s="19">
        <f>AR25*13</f>
        <v>0</v>
      </c>
      <c r="AN25" s="6">
        <v>40</v>
      </c>
      <c r="AO25" s="19"/>
      <c r="AP25" s="6"/>
      <c r="AQ25" s="6"/>
      <c r="AR25" s="6"/>
      <c r="AS25" s="20">
        <v>8</v>
      </c>
      <c r="AT25" s="6">
        <v>7</v>
      </c>
      <c r="AU25" s="6"/>
      <c r="AV25" s="6"/>
      <c r="AW25" s="6"/>
      <c r="AX25" s="86" t="s">
        <v>56</v>
      </c>
      <c r="AY25" s="87"/>
      <c r="AZ25" s="87"/>
      <c r="BA25" s="87"/>
      <c r="BB25" s="87"/>
      <c r="BC25" s="87"/>
      <c r="BD25" s="88"/>
    </row>
    <row r="26" spans="1:56" ht="12" customHeight="1">
      <c r="A26" s="6">
        <v>8</v>
      </c>
      <c r="B26" s="86" t="s">
        <v>278</v>
      </c>
      <c r="C26" s="87"/>
      <c r="D26" s="88"/>
      <c r="E26" s="89" t="s">
        <v>59</v>
      </c>
      <c r="F26" s="90"/>
      <c r="G26" s="90"/>
      <c r="H26" s="90"/>
      <c r="I26" s="90"/>
      <c r="J26" s="90"/>
      <c r="K26" s="90"/>
      <c r="L26" s="90"/>
      <c r="M26" s="91"/>
      <c r="N26" s="7"/>
      <c r="O26" s="7"/>
      <c r="P26" s="74">
        <v>56</v>
      </c>
      <c r="Q26" s="6">
        <v>3</v>
      </c>
      <c r="R26" s="7"/>
      <c r="S26" s="86">
        <v>150</v>
      </c>
      <c r="T26" s="88"/>
      <c r="U26" s="148">
        <f t="shared" si="6"/>
        <v>150</v>
      </c>
      <c r="V26" s="150"/>
      <c r="W26" s="44">
        <f t="shared" si="8"/>
        <v>2</v>
      </c>
      <c r="X26" s="42">
        <f t="shared" si="9"/>
        <v>60</v>
      </c>
      <c r="Y26" s="42">
        <f t="shared" si="0"/>
        <v>18</v>
      </c>
      <c r="Z26" s="19">
        <v>10</v>
      </c>
      <c r="AA26" s="19">
        <v>8</v>
      </c>
      <c r="AB26" s="19">
        <f t="shared" si="10"/>
        <v>0</v>
      </c>
      <c r="AC26" s="6">
        <v>42</v>
      </c>
      <c r="AD26" s="19"/>
      <c r="AE26" s="6"/>
      <c r="AF26" s="6"/>
      <c r="AG26" s="6"/>
      <c r="AH26" s="45">
        <f t="shared" si="2"/>
        <v>3</v>
      </c>
      <c r="AI26" s="42">
        <f t="shared" si="3"/>
        <v>90</v>
      </c>
      <c r="AJ26" s="42">
        <f t="shared" si="4"/>
        <v>20</v>
      </c>
      <c r="AK26" s="19">
        <v>10</v>
      </c>
      <c r="AL26" s="19">
        <v>10</v>
      </c>
      <c r="AM26" s="19">
        <f>AR26*13</f>
        <v>0</v>
      </c>
      <c r="AN26" s="6">
        <v>70</v>
      </c>
      <c r="AO26" s="19"/>
      <c r="AP26" s="6"/>
      <c r="AQ26" s="6"/>
      <c r="AR26" s="6"/>
      <c r="AS26" s="20">
        <v>8</v>
      </c>
      <c r="AT26" s="6"/>
      <c r="AU26" s="6"/>
      <c r="AV26" s="6"/>
      <c r="AW26" s="6"/>
      <c r="AX26" s="86" t="s">
        <v>47</v>
      </c>
      <c r="AY26" s="87"/>
      <c r="AZ26" s="87"/>
      <c r="BA26" s="87"/>
      <c r="BB26" s="87"/>
      <c r="BC26" s="87"/>
      <c r="BD26" s="88"/>
    </row>
    <row r="27" spans="1:56" ht="12" customHeight="1">
      <c r="A27" s="6">
        <v>9</v>
      </c>
      <c r="B27" s="86" t="s">
        <v>279</v>
      </c>
      <c r="C27" s="87"/>
      <c r="D27" s="88"/>
      <c r="E27" s="89" t="s">
        <v>115</v>
      </c>
      <c r="F27" s="90"/>
      <c r="G27" s="90"/>
      <c r="H27" s="90"/>
      <c r="I27" s="90"/>
      <c r="J27" s="90"/>
      <c r="K27" s="90"/>
      <c r="L27" s="90"/>
      <c r="M27" s="91"/>
      <c r="N27" s="6"/>
      <c r="O27" s="6"/>
      <c r="P27" s="74">
        <v>56</v>
      </c>
      <c r="Q27" s="6">
        <v>3</v>
      </c>
      <c r="R27" s="7"/>
      <c r="S27" s="86">
        <v>90</v>
      </c>
      <c r="T27" s="88"/>
      <c r="U27" s="148">
        <f t="shared" si="6"/>
        <v>90</v>
      </c>
      <c r="V27" s="150"/>
      <c r="W27" s="18">
        <f t="shared" si="8"/>
        <v>1</v>
      </c>
      <c r="X27" s="19">
        <f t="shared" si="9"/>
        <v>30</v>
      </c>
      <c r="Y27" s="19">
        <f t="shared" si="0"/>
        <v>6</v>
      </c>
      <c r="Z27" s="19">
        <v>6</v>
      </c>
      <c r="AA27" s="19">
        <f t="shared" si="10"/>
        <v>0</v>
      </c>
      <c r="AB27" s="19">
        <f t="shared" si="10"/>
        <v>0</v>
      </c>
      <c r="AC27" s="6">
        <v>24</v>
      </c>
      <c r="AD27" s="19">
        <f>SUM(AE27:AG27)</f>
        <v>0</v>
      </c>
      <c r="AE27" s="6"/>
      <c r="AF27" s="6"/>
      <c r="AG27" s="6"/>
      <c r="AH27" s="18">
        <f t="shared" si="2"/>
        <v>2</v>
      </c>
      <c r="AI27" s="19">
        <f t="shared" si="3"/>
        <v>60</v>
      </c>
      <c r="AJ27" s="19">
        <f t="shared" si="4"/>
        <v>14</v>
      </c>
      <c r="AK27" s="19">
        <v>4</v>
      </c>
      <c r="AL27" s="19">
        <v>10</v>
      </c>
      <c r="AM27" s="19">
        <f>AR27*13</f>
        <v>0</v>
      </c>
      <c r="AN27" s="6">
        <v>46</v>
      </c>
      <c r="AO27" s="19"/>
      <c r="AP27" s="20"/>
      <c r="AQ27" s="6"/>
      <c r="AR27" s="6"/>
      <c r="AS27" s="20">
        <v>8</v>
      </c>
      <c r="AT27" s="6"/>
      <c r="AU27" s="6"/>
      <c r="AV27" s="6"/>
      <c r="AW27" s="6"/>
      <c r="AX27" s="86" t="s">
        <v>114</v>
      </c>
      <c r="AY27" s="87"/>
      <c r="AZ27" s="87"/>
      <c r="BA27" s="87"/>
      <c r="BB27" s="87"/>
      <c r="BC27" s="87"/>
      <c r="BD27" s="88"/>
    </row>
    <row r="28" spans="1:56" ht="12" customHeight="1">
      <c r="A28" s="6">
        <v>10</v>
      </c>
      <c r="B28" s="86" t="s">
        <v>280</v>
      </c>
      <c r="C28" s="87"/>
      <c r="D28" s="88"/>
      <c r="E28" s="89" t="s">
        <v>186</v>
      </c>
      <c r="F28" s="90"/>
      <c r="G28" s="90"/>
      <c r="H28" s="90"/>
      <c r="I28" s="90"/>
      <c r="J28" s="90"/>
      <c r="K28" s="90"/>
      <c r="L28" s="90"/>
      <c r="M28" s="91"/>
      <c r="N28" s="7"/>
      <c r="O28" s="7"/>
      <c r="P28" s="74">
        <v>56</v>
      </c>
      <c r="Q28" s="6">
        <v>3</v>
      </c>
      <c r="R28" s="7"/>
      <c r="S28" s="86">
        <v>90</v>
      </c>
      <c r="T28" s="88"/>
      <c r="U28" s="148">
        <f t="shared" si="6"/>
        <v>90</v>
      </c>
      <c r="V28" s="150"/>
      <c r="W28" s="43">
        <f t="shared" si="8"/>
        <v>1</v>
      </c>
      <c r="X28" s="42">
        <f t="shared" si="9"/>
        <v>30</v>
      </c>
      <c r="Y28" s="42">
        <f t="shared" si="0"/>
        <v>4</v>
      </c>
      <c r="Z28" s="19">
        <v>4</v>
      </c>
      <c r="AA28" s="19">
        <f>AF28*16</f>
        <v>0</v>
      </c>
      <c r="AB28" s="19">
        <f>AG28*16</f>
        <v>0</v>
      </c>
      <c r="AC28" s="6">
        <v>26</v>
      </c>
      <c r="AD28" s="19">
        <f>SUM(AE28:AG28)</f>
        <v>0</v>
      </c>
      <c r="AE28" s="6"/>
      <c r="AF28" s="6"/>
      <c r="AG28" s="6"/>
      <c r="AH28" s="43">
        <f t="shared" si="2"/>
        <v>2</v>
      </c>
      <c r="AI28" s="42">
        <f t="shared" si="3"/>
        <v>60</v>
      </c>
      <c r="AJ28" s="42">
        <f t="shared" si="4"/>
        <v>12</v>
      </c>
      <c r="AK28" s="19">
        <v>4</v>
      </c>
      <c r="AL28" s="19">
        <v>8</v>
      </c>
      <c r="AM28" s="19">
        <f>AR28*13</f>
        <v>0</v>
      </c>
      <c r="AN28" s="6">
        <v>48</v>
      </c>
      <c r="AO28" s="19"/>
      <c r="AP28" s="20"/>
      <c r="AQ28" s="6"/>
      <c r="AR28" s="6"/>
      <c r="AS28" s="6"/>
      <c r="AT28" s="6">
        <v>8</v>
      </c>
      <c r="AU28" s="6"/>
      <c r="AV28" s="6"/>
      <c r="AW28" s="6"/>
      <c r="AX28" s="86" t="s">
        <v>56</v>
      </c>
      <c r="AY28" s="87"/>
      <c r="AZ28" s="87"/>
      <c r="BA28" s="87"/>
      <c r="BB28" s="87"/>
      <c r="BC28" s="87"/>
      <c r="BD28" s="88"/>
    </row>
    <row r="29" spans="1:56" ht="14.25" customHeight="1">
      <c r="A29" s="151" t="s">
        <v>102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</row>
    <row r="30" spans="1:56" ht="12" customHeight="1">
      <c r="A30" s="6">
        <v>1</v>
      </c>
      <c r="B30" s="86" t="s">
        <v>262</v>
      </c>
      <c r="C30" s="87"/>
      <c r="D30" s="88"/>
      <c r="E30" s="89" t="s">
        <v>194</v>
      </c>
      <c r="F30" s="90"/>
      <c r="G30" s="90"/>
      <c r="H30" s="90"/>
      <c r="I30" s="90"/>
      <c r="J30" s="90"/>
      <c r="K30" s="90"/>
      <c r="L30" s="90"/>
      <c r="M30" s="91"/>
      <c r="N30" s="6"/>
      <c r="O30" s="6"/>
      <c r="P30" s="20">
        <v>19</v>
      </c>
      <c r="Q30" s="6">
        <v>1</v>
      </c>
      <c r="R30" s="6"/>
      <c r="S30" s="86">
        <v>135</v>
      </c>
      <c r="T30" s="88"/>
      <c r="U30" s="148">
        <f>SUM(X30,AI30)</f>
        <v>135</v>
      </c>
      <c r="V30" s="150"/>
      <c r="W30" s="35">
        <f aca="true" t="shared" si="11" ref="W30:W47">SUM(Y30,AC30)/30</f>
        <v>4.5</v>
      </c>
      <c r="X30" s="19">
        <f aca="true" t="shared" si="12" ref="X30:X47">SUM(Y30,AC30)</f>
        <v>135</v>
      </c>
      <c r="Y30" s="19">
        <f aca="true" t="shared" si="13" ref="Y30:Y47">SUM(Z30,AA30,AB30)</f>
        <v>16</v>
      </c>
      <c r="Z30" s="19">
        <v>8</v>
      </c>
      <c r="AA30" s="19">
        <v>8</v>
      </c>
      <c r="AB30" s="19">
        <f>AG30*16</f>
        <v>0</v>
      </c>
      <c r="AC30" s="6">
        <v>119</v>
      </c>
      <c r="AD30" s="19"/>
      <c r="AE30" s="6"/>
      <c r="AF30" s="6"/>
      <c r="AG30" s="6"/>
      <c r="AH30" s="18">
        <f aca="true" t="shared" si="14" ref="AH30:AH37">SUM(AJ30,AN30)/30</f>
        <v>0</v>
      </c>
      <c r="AI30" s="19">
        <f>SUM(AJ30,AN30)</f>
        <v>0</v>
      </c>
      <c r="AJ30" s="19">
        <f>SUM(AK30,AL30,AM30)</f>
        <v>0</v>
      </c>
      <c r="AK30" s="19">
        <f aca="true" t="shared" si="15" ref="AK30:AK37">AP30*13</f>
        <v>0</v>
      </c>
      <c r="AL30" s="19">
        <f aca="true" t="shared" si="16" ref="AL30:AM37">AQ30*13</f>
        <v>0</v>
      </c>
      <c r="AM30" s="19">
        <f t="shared" si="16"/>
        <v>0</v>
      </c>
      <c r="AN30" s="6"/>
      <c r="AO30" s="19">
        <f aca="true" t="shared" si="17" ref="AO30:AO37">SUM(AP30:AR30)</f>
        <v>0</v>
      </c>
      <c r="AP30" s="6"/>
      <c r="AQ30" s="6"/>
      <c r="AR30" s="6"/>
      <c r="AS30" s="6"/>
      <c r="AT30" s="6">
        <v>7</v>
      </c>
      <c r="AU30" s="6"/>
      <c r="AV30" s="6"/>
      <c r="AW30" s="6"/>
      <c r="AX30" s="148" t="s">
        <v>35</v>
      </c>
      <c r="AY30" s="149"/>
      <c r="AZ30" s="149"/>
      <c r="BA30" s="149"/>
      <c r="BB30" s="149"/>
      <c r="BC30" s="149"/>
      <c r="BD30" s="150"/>
    </row>
    <row r="31" spans="1:56" ht="12" customHeight="1">
      <c r="A31" s="6">
        <v>2</v>
      </c>
      <c r="B31" s="86" t="s">
        <v>204</v>
      </c>
      <c r="C31" s="87"/>
      <c r="D31" s="88"/>
      <c r="E31" s="89" t="s">
        <v>61</v>
      </c>
      <c r="F31" s="90"/>
      <c r="G31" s="90"/>
      <c r="H31" s="90"/>
      <c r="I31" s="90"/>
      <c r="J31" s="90"/>
      <c r="K31" s="90"/>
      <c r="L31" s="90"/>
      <c r="M31" s="91"/>
      <c r="N31" s="6"/>
      <c r="O31" s="6"/>
      <c r="P31" s="20">
        <v>18</v>
      </c>
      <c r="Q31" s="6">
        <v>1</v>
      </c>
      <c r="R31" s="6"/>
      <c r="S31" s="86">
        <v>135</v>
      </c>
      <c r="T31" s="88"/>
      <c r="U31" s="148">
        <f>SUM(X31,AI31)</f>
        <v>135</v>
      </c>
      <c r="V31" s="150"/>
      <c r="W31" s="35">
        <f aca="true" t="shared" si="18" ref="W31:W37">SUM(Y31,AC31)/30</f>
        <v>4.5</v>
      </c>
      <c r="X31" s="19">
        <f aca="true" t="shared" si="19" ref="X31:X37">SUM(Y31,AC31)</f>
        <v>135</v>
      </c>
      <c r="Y31" s="19">
        <f aca="true" t="shared" si="20" ref="Y31:Y37">SUM(Z31,AA31,AB31)</f>
        <v>16</v>
      </c>
      <c r="Z31" s="19">
        <v>8</v>
      </c>
      <c r="AA31" s="19">
        <v>8</v>
      </c>
      <c r="AB31" s="19">
        <f aca="true" t="shared" si="21" ref="AB31:AB37">AG31*16</f>
        <v>0</v>
      </c>
      <c r="AC31" s="6">
        <v>119</v>
      </c>
      <c r="AD31" s="19"/>
      <c r="AE31" s="6"/>
      <c r="AF31" s="6"/>
      <c r="AG31" s="6"/>
      <c r="AH31" s="18">
        <f>SUM(AJ31,AN31)/30</f>
        <v>0</v>
      </c>
      <c r="AI31" s="19">
        <f>SUM(AJ31,AN31)</f>
        <v>0</v>
      </c>
      <c r="AJ31" s="19">
        <f>SUM(AK31,AL31,AM31)</f>
        <v>0</v>
      </c>
      <c r="AK31" s="19">
        <f t="shared" si="15"/>
        <v>0</v>
      </c>
      <c r="AL31" s="19">
        <f t="shared" si="16"/>
        <v>0</v>
      </c>
      <c r="AM31" s="19">
        <f t="shared" si="16"/>
        <v>0</v>
      </c>
      <c r="AN31" s="6"/>
      <c r="AO31" s="19">
        <f t="shared" si="17"/>
        <v>0</v>
      </c>
      <c r="AP31" s="6"/>
      <c r="AQ31" s="6"/>
      <c r="AR31" s="6"/>
      <c r="AS31" s="6"/>
      <c r="AT31" s="6">
        <v>7</v>
      </c>
      <c r="AU31" s="6"/>
      <c r="AV31" s="6"/>
      <c r="AW31" s="6"/>
      <c r="AX31" s="86" t="s">
        <v>56</v>
      </c>
      <c r="AY31" s="87"/>
      <c r="AZ31" s="87"/>
      <c r="BA31" s="87"/>
      <c r="BB31" s="87"/>
      <c r="BC31" s="87"/>
      <c r="BD31" s="88"/>
    </row>
    <row r="32" spans="1:56" ht="12" customHeight="1">
      <c r="A32" s="6">
        <v>3</v>
      </c>
      <c r="B32" s="86" t="s">
        <v>322</v>
      </c>
      <c r="C32" s="87"/>
      <c r="D32" s="88"/>
      <c r="E32" s="89" t="s">
        <v>298</v>
      </c>
      <c r="F32" s="90"/>
      <c r="G32" s="90"/>
      <c r="H32" s="90"/>
      <c r="I32" s="90"/>
      <c r="J32" s="90"/>
      <c r="K32" s="90"/>
      <c r="L32" s="90"/>
      <c r="M32" s="91"/>
      <c r="N32" s="6"/>
      <c r="O32" s="6"/>
      <c r="P32" s="20">
        <v>19</v>
      </c>
      <c r="Q32" s="6">
        <v>1</v>
      </c>
      <c r="R32" s="6"/>
      <c r="S32" s="86">
        <v>135</v>
      </c>
      <c r="T32" s="88"/>
      <c r="U32" s="148">
        <f>SUM(X32,AI32)</f>
        <v>135</v>
      </c>
      <c r="V32" s="150"/>
      <c r="W32" s="35">
        <f t="shared" si="18"/>
        <v>4.5</v>
      </c>
      <c r="X32" s="19">
        <f t="shared" si="19"/>
        <v>135</v>
      </c>
      <c r="Y32" s="19">
        <f t="shared" si="20"/>
        <v>16</v>
      </c>
      <c r="Z32" s="19">
        <v>8</v>
      </c>
      <c r="AA32" s="19">
        <v>8</v>
      </c>
      <c r="AB32" s="19">
        <f t="shared" si="21"/>
        <v>0</v>
      </c>
      <c r="AC32" s="6">
        <v>119</v>
      </c>
      <c r="AD32" s="19"/>
      <c r="AE32" s="6"/>
      <c r="AF32" s="6"/>
      <c r="AG32" s="6"/>
      <c r="AH32" s="18">
        <f>SUM(AJ32,AN32)/30</f>
        <v>0</v>
      </c>
      <c r="AI32" s="19">
        <f>SUM(AJ32,AN32)</f>
        <v>0</v>
      </c>
      <c r="AJ32" s="19">
        <f>SUM(AK32,AL32,AM32)</f>
        <v>0</v>
      </c>
      <c r="AK32" s="19">
        <f t="shared" si="15"/>
        <v>0</v>
      </c>
      <c r="AL32" s="19">
        <f t="shared" si="16"/>
        <v>0</v>
      </c>
      <c r="AM32" s="19">
        <f t="shared" si="16"/>
        <v>0</v>
      </c>
      <c r="AN32" s="6"/>
      <c r="AO32" s="19">
        <f t="shared" si="17"/>
        <v>0</v>
      </c>
      <c r="AP32" s="6"/>
      <c r="AQ32" s="6"/>
      <c r="AR32" s="6"/>
      <c r="AS32" s="6"/>
      <c r="AT32" s="6">
        <v>7</v>
      </c>
      <c r="AU32" s="6"/>
      <c r="AV32" s="6"/>
      <c r="AW32" s="6"/>
      <c r="AX32" s="148" t="s">
        <v>47</v>
      </c>
      <c r="AY32" s="149"/>
      <c r="AZ32" s="149"/>
      <c r="BA32" s="149"/>
      <c r="BB32" s="149"/>
      <c r="BC32" s="149"/>
      <c r="BD32" s="150"/>
    </row>
    <row r="33" spans="1:56" ht="12" customHeight="1">
      <c r="A33" s="6">
        <v>4</v>
      </c>
      <c r="B33" s="86" t="s">
        <v>281</v>
      </c>
      <c r="C33" s="87"/>
      <c r="D33" s="88"/>
      <c r="E33" s="89" t="s">
        <v>60</v>
      </c>
      <c r="F33" s="90"/>
      <c r="G33" s="90"/>
      <c r="H33" s="90"/>
      <c r="I33" s="90"/>
      <c r="J33" s="90"/>
      <c r="K33" s="90"/>
      <c r="L33" s="90"/>
      <c r="M33" s="91"/>
      <c r="N33" s="6"/>
      <c r="O33" s="6"/>
      <c r="P33" s="6"/>
      <c r="Q33" s="6"/>
      <c r="R33" s="6"/>
      <c r="S33" s="86"/>
      <c r="T33" s="88"/>
      <c r="U33" s="148">
        <f>SUM(X33,AI33)</f>
        <v>135</v>
      </c>
      <c r="V33" s="150"/>
      <c r="W33" s="35">
        <f t="shared" si="18"/>
        <v>4.5</v>
      </c>
      <c r="X33" s="19">
        <f t="shared" si="19"/>
        <v>135</v>
      </c>
      <c r="Y33" s="19">
        <f t="shared" si="20"/>
        <v>16</v>
      </c>
      <c r="Z33" s="19">
        <v>8</v>
      </c>
      <c r="AA33" s="19">
        <v>8</v>
      </c>
      <c r="AB33" s="19">
        <f t="shared" si="21"/>
        <v>0</v>
      </c>
      <c r="AC33" s="6">
        <v>119</v>
      </c>
      <c r="AD33" s="19"/>
      <c r="AE33" s="6"/>
      <c r="AF33" s="6"/>
      <c r="AG33" s="6"/>
      <c r="AH33" s="25">
        <f>SUM(AJ33,AN33)/30</f>
        <v>0</v>
      </c>
      <c r="AI33" s="19">
        <f>SUM(AJ33,AN33)</f>
        <v>0</v>
      </c>
      <c r="AJ33" s="19">
        <f>SUM(AK33,AL33,AM33)</f>
        <v>0</v>
      </c>
      <c r="AK33" s="19">
        <f t="shared" si="15"/>
        <v>0</v>
      </c>
      <c r="AL33" s="19">
        <f>AQ33*13</f>
        <v>0</v>
      </c>
      <c r="AM33" s="19">
        <f t="shared" si="16"/>
        <v>0</v>
      </c>
      <c r="AN33" s="6"/>
      <c r="AO33" s="19">
        <f t="shared" si="17"/>
        <v>0</v>
      </c>
      <c r="AP33" s="6"/>
      <c r="AQ33" s="6"/>
      <c r="AR33" s="6"/>
      <c r="AS33" s="6"/>
      <c r="AT33" s="6">
        <v>7</v>
      </c>
      <c r="AU33" s="6"/>
      <c r="AV33" s="6"/>
      <c r="AW33" s="6"/>
      <c r="AX33" s="86" t="s">
        <v>141</v>
      </c>
      <c r="AY33" s="87"/>
      <c r="AZ33" s="87"/>
      <c r="BA33" s="87"/>
      <c r="BB33" s="87"/>
      <c r="BC33" s="87"/>
      <c r="BD33" s="88"/>
    </row>
    <row r="34" spans="1:56" ht="12" customHeight="1">
      <c r="A34" s="6">
        <v>5</v>
      </c>
      <c r="B34" s="86" t="s">
        <v>322</v>
      </c>
      <c r="C34" s="87"/>
      <c r="D34" s="88"/>
      <c r="E34" s="89" t="s">
        <v>299</v>
      </c>
      <c r="F34" s="90"/>
      <c r="G34" s="90"/>
      <c r="H34" s="90"/>
      <c r="I34" s="90"/>
      <c r="J34" s="90"/>
      <c r="K34" s="90"/>
      <c r="L34" s="90"/>
      <c r="M34" s="91"/>
      <c r="N34" s="6"/>
      <c r="O34" s="6"/>
      <c r="P34" s="20">
        <v>18</v>
      </c>
      <c r="Q34" s="6">
        <v>1</v>
      </c>
      <c r="R34" s="6"/>
      <c r="S34" s="86">
        <v>135</v>
      </c>
      <c r="T34" s="88"/>
      <c r="U34" s="148">
        <f>SUM(X34,AI34)</f>
        <v>135</v>
      </c>
      <c r="V34" s="150"/>
      <c r="W34" s="35">
        <f t="shared" si="18"/>
        <v>4.5</v>
      </c>
      <c r="X34" s="19">
        <f t="shared" si="19"/>
        <v>135</v>
      </c>
      <c r="Y34" s="19">
        <f t="shared" si="20"/>
        <v>16</v>
      </c>
      <c r="Z34" s="19">
        <v>8</v>
      </c>
      <c r="AA34" s="19">
        <v>8</v>
      </c>
      <c r="AB34" s="19">
        <f t="shared" si="21"/>
        <v>0</v>
      </c>
      <c r="AC34" s="6">
        <v>119</v>
      </c>
      <c r="AD34" s="19"/>
      <c r="AE34" s="6"/>
      <c r="AF34" s="6"/>
      <c r="AG34" s="6"/>
      <c r="AH34" s="18">
        <f>SUM(AJ34,AN34)/30</f>
        <v>0</v>
      </c>
      <c r="AI34" s="19">
        <f>SUM(AJ34,AN34)</f>
        <v>0</v>
      </c>
      <c r="AJ34" s="19">
        <f>SUM(AK34,AL34,AM34)</f>
        <v>0</v>
      </c>
      <c r="AK34" s="19">
        <f t="shared" si="15"/>
        <v>0</v>
      </c>
      <c r="AL34" s="19">
        <f>AQ34*13</f>
        <v>0</v>
      </c>
      <c r="AM34" s="19">
        <f t="shared" si="16"/>
        <v>0</v>
      </c>
      <c r="AN34" s="6"/>
      <c r="AO34" s="19">
        <f t="shared" si="17"/>
        <v>0</v>
      </c>
      <c r="AP34" s="6"/>
      <c r="AQ34" s="6"/>
      <c r="AR34" s="6"/>
      <c r="AS34" s="6"/>
      <c r="AT34" s="6">
        <v>7</v>
      </c>
      <c r="AU34" s="6"/>
      <c r="AV34" s="6"/>
      <c r="AW34" s="6"/>
      <c r="AX34" s="86" t="s">
        <v>56</v>
      </c>
      <c r="AY34" s="87"/>
      <c r="AZ34" s="87"/>
      <c r="BA34" s="87"/>
      <c r="BB34" s="87"/>
      <c r="BC34" s="87"/>
      <c r="BD34" s="88"/>
    </row>
    <row r="35" spans="1:56" ht="12" customHeight="1">
      <c r="A35" s="6">
        <v>6</v>
      </c>
      <c r="B35" s="86" t="s">
        <v>322</v>
      </c>
      <c r="C35" s="87"/>
      <c r="D35" s="88"/>
      <c r="E35" s="89" t="s">
        <v>300</v>
      </c>
      <c r="F35" s="90"/>
      <c r="G35" s="90"/>
      <c r="H35" s="90"/>
      <c r="I35" s="90"/>
      <c r="J35" s="90"/>
      <c r="K35" s="90"/>
      <c r="L35" s="90"/>
      <c r="M35" s="91"/>
      <c r="N35" s="6"/>
      <c r="O35" s="6"/>
      <c r="P35" s="6">
        <v>19</v>
      </c>
      <c r="Q35" s="6">
        <v>1</v>
      </c>
      <c r="R35" s="6"/>
      <c r="S35" s="86">
        <v>135</v>
      </c>
      <c r="T35" s="88"/>
      <c r="U35" s="148">
        <f aca="true" t="shared" si="22" ref="U35:U47">SUM(X35,AI35)</f>
        <v>135</v>
      </c>
      <c r="V35" s="150"/>
      <c r="W35" s="35">
        <f t="shared" si="18"/>
        <v>4.5</v>
      </c>
      <c r="X35" s="19">
        <f t="shared" si="19"/>
        <v>135</v>
      </c>
      <c r="Y35" s="19">
        <f t="shared" si="20"/>
        <v>16</v>
      </c>
      <c r="Z35" s="19">
        <v>8</v>
      </c>
      <c r="AA35" s="19">
        <v>8</v>
      </c>
      <c r="AB35" s="19">
        <f t="shared" si="21"/>
        <v>0</v>
      </c>
      <c r="AC35" s="6">
        <v>119</v>
      </c>
      <c r="AD35" s="19"/>
      <c r="AE35" s="6"/>
      <c r="AF35" s="6"/>
      <c r="AG35" s="6"/>
      <c r="AH35" s="25">
        <f t="shared" si="14"/>
        <v>0</v>
      </c>
      <c r="AI35" s="19">
        <f aca="true" t="shared" si="23" ref="AI35:AI47">SUM(AJ35,AN35)</f>
        <v>0</v>
      </c>
      <c r="AJ35" s="19">
        <f aca="true" t="shared" si="24" ref="AJ35:AJ47">SUM(AK35,AL35,AM35)</f>
        <v>0</v>
      </c>
      <c r="AK35" s="19">
        <f t="shared" si="15"/>
        <v>0</v>
      </c>
      <c r="AL35" s="19">
        <f>AQ35*13</f>
        <v>0</v>
      </c>
      <c r="AM35" s="19">
        <f t="shared" si="16"/>
        <v>0</v>
      </c>
      <c r="AN35" s="6"/>
      <c r="AO35" s="19">
        <f t="shared" si="17"/>
        <v>0</v>
      </c>
      <c r="AP35" s="6"/>
      <c r="AQ35" s="6"/>
      <c r="AR35" s="6"/>
      <c r="AS35" s="6"/>
      <c r="AT35" s="6">
        <v>7</v>
      </c>
      <c r="AU35" s="6"/>
      <c r="AV35" s="6"/>
      <c r="AW35" s="6"/>
      <c r="AX35" s="148" t="s">
        <v>141</v>
      </c>
      <c r="AY35" s="149"/>
      <c r="AZ35" s="149"/>
      <c r="BA35" s="149"/>
      <c r="BB35" s="149"/>
      <c r="BC35" s="149"/>
      <c r="BD35" s="150"/>
    </row>
    <row r="36" spans="1:56" ht="12" customHeight="1">
      <c r="A36" s="6">
        <v>7</v>
      </c>
      <c r="B36" s="86" t="s">
        <v>322</v>
      </c>
      <c r="C36" s="87"/>
      <c r="D36" s="88"/>
      <c r="E36" s="89" t="s">
        <v>301</v>
      </c>
      <c r="F36" s="90"/>
      <c r="G36" s="90"/>
      <c r="H36" s="90"/>
      <c r="I36" s="90"/>
      <c r="J36" s="90"/>
      <c r="K36" s="90"/>
      <c r="L36" s="90"/>
      <c r="M36" s="91"/>
      <c r="N36" s="6"/>
      <c r="O36" s="6"/>
      <c r="P36" s="6"/>
      <c r="Q36" s="6"/>
      <c r="R36" s="6"/>
      <c r="S36" s="86"/>
      <c r="T36" s="88"/>
      <c r="U36" s="148">
        <f t="shared" si="22"/>
        <v>135</v>
      </c>
      <c r="V36" s="150"/>
      <c r="W36" s="35">
        <f t="shared" si="18"/>
        <v>4.5</v>
      </c>
      <c r="X36" s="19">
        <f t="shared" si="19"/>
        <v>135</v>
      </c>
      <c r="Y36" s="19">
        <f t="shared" si="20"/>
        <v>16</v>
      </c>
      <c r="Z36" s="19">
        <v>8</v>
      </c>
      <c r="AA36" s="19">
        <v>8</v>
      </c>
      <c r="AB36" s="19">
        <f t="shared" si="21"/>
        <v>0</v>
      </c>
      <c r="AC36" s="6">
        <v>119</v>
      </c>
      <c r="AD36" s="19"/>
      <c r="AE36" s="6"/>
      <c r="AF36" s="6"/>
      <c r="AG36" s="6"/>
      <c r="AH36" s="25">
        <f t="shared" si="14"/>
        <v>0</v>
      </c>
      <c r="AI36" s="19">
        <f t="shared" si="23"/>
        <v>0</v>
      </c>
      <c r="AJ36" s="19">
        <f t="shared" si="24"/>
        <v>0</v>
      </c>
      <c r="AK36" s="19">
        <f t="shared" si="15"/>
        <v>0</v>
      </c>
      <c r="AL36" s="19">
        <f>AQ36*13</f>
        <v>0</v>
      </c>
      <c r="AM36" s="19">
        <f t="shared" si="16"/>
        <v>0</v>
      </c>
      <c r="AN36" s="6"/>
      <c r="AO36" s="19">
        <f t="shared" si="17"/>
        <v>0</v>
      </c>
      <c r="AP36" s="6"/>
      <c r="AQ36" s="6"/>
      <c r="AR36" s="6"/>
      <c r="AS36" s="6"/>
      <c r="AT36" s="6">
        <v>7</v>
      </c>
      <c r="AU36" s="6"/>
      <c r="AV36" s="6"/>
      <c r="AW36" s="6"/>
      <c r="AX36" s="86" t="s">
        <v>45</v>
      </c>
      <c r="AY36" s="87"/>
      <c r="AZ36" s="87"/>
      <c r="BA36" s="87"/>
      <c r="BB36" s="87"/>
      <c r="BC36" s="87"/>
      <c r="BD36" s="88"/>
    </row>
    <row r="37" spans="1:56" ht="28.5" customHeight="1">
      <c r="A37" s="6">
        <v>8</v>
      </c>
      <c r="B37" s="86" t="s">
        <v>322</v>
      </c>
      <c r="C37" s="87"/>
      <c r="D37" s="88"/>
      <c r="E37" s="89" t="s">
        <v>302</v>
      </c>
      <c r="F37" s="90"/>
      <c r="G37" s="90"/>
      <c r="H37" s="90"/>
      <c r="I37" s="90"/>
      <c r="J37" s="90"/>
      <c r="K37" s="90"/>
      <c r="L37" s="90"/>
      <c r="M37" s="91"/>
      <c r="N37" s="6"/>
      <c r="O37" s="6"/>
      <c r="P37" s="6">
        <v>19</v>
      </c>
      <c r="Q37" s="6">
        <v>1</v>
      </c>
      <c r="R37" s="6"/>
      <c r="S37" s="148">
        <v>135</v>
      </c>
      <c r="T37" s="150"/>
      <c r="U37" s="148">
        <f t="shared" si="22"/>
        <v>135</v>
      </c>
      <c r="V37" s="150"/>
      <c r="W37" s="35">
        <f t="shared" si="18"/>
        <v>4.5</v>
      </c>
      <c r="X37" s="19">
        <f t="shared" si="19"/>
        <v>135</v>
      </c>
      <c r="Y37" s="19">
        <f t="shared" si="20"/>
        <v>16</v>
      </c>
      <c r="Z37" s="19">
        <v>8</v>
      </c>
      <c r="AA37" s="19">
        <v>8</v>
      </c>
      <c r="AB37" s="19">
        <f t="shared" si="21"/>
        <v>0</v>
      </c>
      <c r="AC37" s="6">
        <v>119</v>
      </c>
      <c r="AD37" s="19"/>
      <c r="AE37" s="6"/>
      <c r="AF37" s="6"/>
      <c r="AG37" s="6"/>
      <c r="AH37" s="25">
        <f t="shared" si="14"/>
        <v>0</v>
      </c>
      <c r="AI37" s="19">
        <f t="shared" si="23"/>
        <v>0</v>
      </c>
      <c r="AJ37" s="19">
        <f t="shared" si="24"/>
        <v>0</v>
      </c>
      <c r="AK37" s="19">
        <f t="shared" si="15"/>
        <v>0</v>
      </c>
      <c r="AL37" s="19">
        <f>AQ37*13</f>
        <v>0</v>
      </c>
      <c r="AM37" s="19">
        <f t="shared" si="16"/>
        <v>0</v>
      </c>
      <c r="AN37" s="6"/>
      <c r="AO37" s="19">
        <f t="shared" si="17"/>
        <v>0</v>
      </c>
      <c r="AP37" s="6"/>
      <c r="AQ37" s="6"/>
      <c r="AR37" s="6"/>
      <c r="AS37" s="6"/>
      <c r="AT37" s="6">
        <v>7</v>
      </c>
      <c r="AU37" s="6"/>
      <c r="AV37" s="6"/>
      <c r="AW37" s="6"/>
      <c r="AX37" s="86" t="s">
        <v>47</v>
      </c>
      <c r="AY37" s="87"/>
      <c r="AZ37" s="87"/>
      <c r="BA37" s="87"/>
      <c r="BB37" s="87"/>
      <c r="BC37" s="87"/>
      <c r="BD37" s="88"/>
    </row>
    <row r="38" spans="1:56" ht="12" customHeight="1">
      <c r="A38" s="6">
        <v>12</v>
      </c>
      <c r="B38" s="86" t="s">
        <v>271</v>
      </c>
      <c r="C38" s="87"/>
      <c r="D38" s="88"/>
      <c r="E38" s="89" t="s">
        <v>195</v>
      </c>
      <c r="F38" s="90"/>
      <c r="G38" s="90"/>
      <c r="H38" s="90"/>
      <c r="I38" s="90"/>
      <c r="J38" s="90"/>
      <c r="K38" s="90"/>
      <c r="L38" s="90"/>
      <c r="M38" s="91"/>
      <c r="N38" s="6"/>
      <c r="O38" s="6"/>
      <c r="P38" s="6">
        <v>18</v>
      </c>
      <c r="Q38" s="6">
        <v>1</v>
      </c>
      <c r="R38" s="6"/>
      <c r="S38" s="148">
        <v>105</v>
      </c>
      <c r="T38" s="150"/>
      <c r="U38" s="148">
        <f>SUM(X38,AI38)</f>
        <v>105</v>
      </c>
      <c r="V38" s="150"/>
      <c r="W38" s="18">
        <f t="shared" si="11"/>
        <v>0</v>
      </c>
      <c r="X38" s="19">
        <f t="shared" si="12"/>
        <v>0</v>
      </c>
      <c r="Y38" s="19">
        <f t="shared" si="13"/>
        <v>0</v>
      </c>
      <c r="Z38" s="19">
        <f aca="true" t="shared" si="25" ref="Z38:AB39">AE38*16</f>
        <v>0</v>
      </c>
      <c r="AA38" s="19">
        <f t="shared" si="25"/>
        <v>0</v>
      </c>
      <c r="AB38" s="19">
        <f t="shared" si="25"/>
        <v>0</v>
      </c>
      <c r="AC38" s="6"/>
      <c r="AD38" s="19">
        <f>SUM(AE38:AG38)</f>
        <v>0</v>
      </c>
      <c r="AE38" s="6"/>
      <c r="AF38" s="6"/>
      <c r="AG38" s="6"/>
      <c r="AH38" s="35">
        <f>SUM(AJ38,AN38)/30</f>
        <v>3.5</v>
      </c>
      <c r="AI38" s="19">
        <f>SUM(AJ38,AN38)</f>
        <v>105</v>
      </c>
      <c r="AJ38" s="19">
        <f>SUM(AK38,AL38,AM38)</f>
        <v>16</v>
      </c>
      <c r="AK38" s="19">
        <v>8</v>
      </c>
      <c r="AL38" s="19">
        <v>8</v>
      </c>
      <c r="AM38" s="19">
        <f>AR38*16</f>
        <v>0</v>
      </c>
      <c r="AN38" s="6">
        <v>89</v>
      </c>
      <c r="AO38" s="19"/>
      <c r="AP38" s="6"/>
      <c r="AQ38" s="6"/>
      <c r="AR38" s="6"/>
      <c r="AS38" s="6"/>
      <c r="AT38" s="6">
        <v>8</v>
      </c>
      <c r="AU38" s="6"/>
      <c r="AV38" s="6"/>
      <c r="AW38" s="6"/>
      <c r="AX38" s="86" t="s">
        <v>56</v>
      </c>
      <c r="AY38" s="87"/>
      <c r="AZ38" s="87"/>
      <c r="BA38" s="87"/>
      <c r="BB38" s="87"/>
      <c r="BC38" s="87"/>
      <c r="BD38" s="88"/>
    </row>
    <row r="39" spans="1:56" ht="21" customHeight="1">
      <c r="A39" s="6">
        <v>13</v>
      </c>
      <c r="B39" s="86" t="s">
        <v>322</v>
      </c>
      <c r="C39" s="87"/>
      <c r="D39" s="88"/>
      <c r="E39" s="89" t="s">
        <v>303</v>
      </c>
      <c r="F39" s="90"/>
      <c r="G39" s="90"/>
      <c r="H39" s="90"/>
      <c r="I39" s="90"/>
      <c r="J39" s="90"/>
      <c r="K39" s="90"/>
      <c r="L39" s="90"/>
      <c r="M39" s="91"/>
      <c r="N39" s="6"/>
      <c r="O39" s="6"/>
      <c r="P39" s="6"/>
      <c r="Q39" s="6"/>
      <c r="R39" s="6"/>
      <c r="S39" s="148">
        <v>105</v>
      </c>
      <c r="T39" s="150"/>
      <c r="U39" s="148">
        <f>SUM(X39,AI39)</f>
        <v>105</v>
      </c>
      <c r="V39" s="150"/>
      <c r="W39" s="18">
        <f t="shared" si="11"/>
        <v>0</v>
      </c>
      <c r="X39" s="19">
        <f t="shared" si="12"/>
        <v>0</v>
      </c>
      <c r="Y39" s="19">
        <f t="shared" si="13"/>
        <v>0</v>
      </c>
      <c r="Z39" s="19">
        <f t="shared" si="25"/>
        <v>0</v>
      </c>
      <c r="AA39" s="19">
        <f t="shared" si="25"/>
        <v>0</v>
      </c>
      <c r="AB39" s="19">
        <f t="shared" si="25"/>
        <v>0</v>
      </c>
      <c r="AC39" s="6"/>
      <c r="AD39" s="19">
        <f>SUM(AE39:AG39)</f>
        <v>0</v>
      </c>
      <c r="AE39" s="6"/>
      <c r="AF39" s="6"/>
      <c r="AG39" s="6"/>
      <c r="AH39" s="35">
        <f>SUM(AJ39,AN39)/30</f>
        <v>3.5</v>
      </c>
      <c r="AI39" s="19">
        <f>SUM(AJ39,AN39)</f>
        <v>105</v>
      </c>
      <c r="AJ39" s="19">
        <f>SUM(AK39,AL39,AM39)</f>
        <v>16</v>
      </c>
      <c r="AK39" s="19">
        <v>8</v>
      </c>
      <c r="AL39" s="19">
        <v>8</v>
      </c>
      <c r="AM39" s="19">
        <f>AR39*16</f>
        <v>0</v>
      </c>
      <c r="AN39" s="6">
        <v>89</v>
      </c>
      <c r="AO39" s="19"/>
      <c r="AP39" s="6"/>
      <c r="AQ39" s="6"/>
      <c r="AR39" s="6"/>
      <c r="AS39" s="6"/>
      <c r="AT39" s="6">
        <v>8</v>
      </c>
      <c r="AU39" s="6"/>
      <c r="AV39" s="6"/>
      <c r="AW39" s="6"/>
      <c r="AX39" s="86" t="s">
        <v>45</v>
      </c>
      <c r="AY39" s="87"/>
      <c r="AZ39" s="87"/>
      <c r="BA39" s="87"/>
      <c r="BB39" s="87"/>
      <c r="BC39" s="87"/>
      <c r="BD39" s="88"/>
    </row>
    <row r="40" spans="1:56" ht="12" customHeight="1">
      <c r="A40" s="6">
        <v>14</v>
      </c>
      <c r="B40" s="86" t="s">
        <v>282</v>
      </c>
      <c r="C40" s="87"/>
      <c r="D40" s="88"/>
      <c r="E40" s="89" t="s">
        <v>123</v>
      </c>
      <c r="F40" s="90"/>
      <c r="G40" s="90"/>
      <c r="H40" s="90"/>
      <c r="I40" s="90"/>
      <c r="J40" s="90"/>
      <c r="K40" s="90"/>
      <c r="L40" s="90"/>
      <c r="M40" s="91"/>
      <c r="N40" s="6"/>
      <c r="O40" s="6"/>
      <c r="P40" s="6">
        <v>19</v>
      </c>
      <c r="Q40" s="6">
        <v>1</v>
      </c>
      <c r="R40" s="6"/>
      <c r="S40" s="148">
        <v>105</v>
      </c>
      <c r="T40" s="150"/>
      <c r="U40" s="148">
        <f t="shared" si="22"/>
        <v>105</v>
      </c>
      <c r="V40" s="150"/>
      <c r="W40" s="18">
        <f t="shared" si="11"/>
        <v>0</v>
      </c>
      <c r="X40" s="19">
        <f t="shared" si="12"/>
        <v>0</v>
      </c>
      <c r="Y40" s="19">
        <f t="shared" si="13"/>
        <v>0</v>
      </c>
      <c r="Z40" s="19">
        <f aca="true" t="shared" si="26" ref="Z40:AB47">AE40*16</f>
        <v>0</v>
      </c>
      <c r="AA40" s="19">
        <f t="shared" si="26"/>
        <v>0</v>
      </c>
      <c r="AB40" s="19">
        <f t="shared" si="26"/>
        <v>0</v>
      </c>
      <c r="AC40" s="6"/>
      <c r="AD40" s="19">
        <f aca="true" t="shared" si="27" ref="AD40:AD47">SUM(AE40:AG40)</f>
        <v>0</v>
      </c>
      <c r="AE40" s="6"/>
      <c r="AF40" s="6"/>
      <c r="AG40" s="6"/>
      <c r="AH40" s="35">
        <f aca="true" t="shared" si="28" ref="AH40:AH47">SUM(AJ40,AN40)/30</f>
        <v>3.5</v>
      </c>
      <c r="AI40" s="19">
        <f t="shared" si="23"/>
        <v>105</v>
      </c>
      <c r="AJ40" s="19">
        <f t="shared" si="24"/>
        <v>16</v>
      </c>
      <c r="AK40" s="19">
        <v>8</v>
      </c>
      <c r="AL40" s="19">
        <v>8</v>
      </c>
      <c r="AM40" s="19">
        <f aca="true" t="shared" si="29" ref="AM40:AM47">AR40*16</f>
        <v>0</v>
      </c>
      <c r="AN40" s="6">
        <v>89</v>
      </c>
      <c r="AO40" s="19"/>
      <c r="AP40" s="6"/>
      <c r="AQ40" s="6"/>
      <c r="AR40" s="6"/>
      <c r="AS40" s="6"/>
      <c r="AT40" s="6">
        <v>8</v>
      </c>
      <c r="AU40" s="6"/>
      <c r="AV40" s="6"/>
      <c r="AW40" s="6"/>
      <c r="AX40" s="148" t="s">
        <v>141</v>
      </c>
      <c r="AY40" s="149"/>
      <c r="AZ40" s="149"/>
      <c r="BA40" s="149"/>
      <c r="BB40" s="149"/>
      <c r="BC40" s="149"/>
      <c r="BD40" s="150"/>
    </row>
    <row r="41" spans="1:56" ht="12" customHeight="1">
      <c r="A41" s="6">
        <v>15</v>
      </c>
      <c r="B41" s="86" t="s">
        <v>322</v>
      </c>
      <c r="C41" s="87"/>
      <c r="D41" s="88"/>
      <c r="E41" s="89" t="s">
        <v>229</v>
      </c>
      <c r="F41" s="90"/>
      <c r="G41" s="90"/>
      <c r="H41" s="90"/>
      <c r="I41" s="90"/>
      <c r="J41" s="90"/>
      <c r="K41" s="90"/>
      <c r="L41" s="90"/>
      <c r="M41" s="91"/>
      <c r="N41" s="6"/>
      <c r="O41" s="6"/>
      <c r="P41" s="6">
        <v>18</v>
      </c>
      <c r="Q41" s="6">
        <v>1</v>
      </c>
      <c r="R41" s="6"/>
      <c r="S41" s="148">
        <v>105</v>
      </c>
      <c r="T41" s="150"/>
      <c r="U41" s="148">
        <f t="shared" si="22"/>
        <v>105</v>
      </c>
      <c r="V41" s="150"/>
      <c r="W41" s="18">
        <f t="shared" si="11"/>
        <v>0</v>
      </c>
      <c r="X41" s="19">
        <f t="shared" si="12"/>
        <v>0</v>
      </c>
      <c r="Y41" s="19">
        <f t="shared" si="13"/>
        <v>0</v>
      </c>
      <c r="Z41" s="19">
        <f t="shared" si="26"/>
        <v>0</v>
      </c>
      <c r="AA41" s="19">
        <f t="shared" si="26"/>
        <v>0</v>
      </c>
      <c r="AB41" s="19">
        <f t="shared" si="26"/>
        <v>0</v>
      </c>
      <c r="AC41" s="6"/>
      <c r="AD41" s="19">
        <f t="shared" si="27"/>
        <v>0</v>
      </c>
      <c r="AE41" s="6"/>
      <c r="AF41" s="6"/>
      <c r="AG41" s="6"/>
      <c r="AH41" s="35">
        <f t="shared" si="28"/>
        <v>3.5</v>
      </c>
      <c r="AI41" s="19">
        <f t="shared" si="23"/>
        <v>105</v>
      </c>
      <c r="AJ41" s="19">
        <f t="shared" si="24"/>
        <v>16</v>
      </c>
      <c r="AK41" s="19">
        <v>8</v>
      </c>
      <c r="AL41" s="19">
        <v>8</v>
      </c>
      <c r="AM41" s="19">
        <f>AR41*16</f>
        <v>0</v>
      </c>
      <c r="AN41" s="6">
        <v>89</v>
      </c>
      <c r="AO41" s="19"/>
      <c r="AP41" s="6"/>
      <c r="AQ41" s="6"/>
      <c r="AR41" s="6"/>
      <c r="AS41" s="6"/>
      <c r="AT41" s="6">
        <v>8</v>
      </c>
      <c r="AU41" s="6"/>
      <c r="AV41" s="6"/>
      <c r="AW41" s="6"/>
      <c r="AX41" s="86" t="s">
        <v>47</v>
      </c>
      <c r="AY41" s="87"/>
      <c r="AZ41" s="87"/>
      <c r="BA41" s="87"/>
      <c r="BB41" s="87"/>
      <c r="BC41" s="87"/>
      <c r="BD41" s="88"/>
    </row>
    <row r="42" spans="1:56" ht="12" customHeight="1">
      <c r="A42" s="6">
        <v>16</v>
      </c>
      <c r="B42" s="86" t="s">
        <v>265</v>
      </c>
      <c r="C42" s="87"/>
      <c r="D42" s="88"/>
      <c r="E42" s="89" t="s">
        <v>118</v>
      </c>
      <c r="F42" s="90"/>
      <c r="G42" s="90"/>
      <c r="H42" s="90"/>
      <c r="I42" s="90"/>
      <c r="J42" s="90"/>
      <c r="K42" s="90"/>
      <c r="L42" s="90"/>
      <c r="M42" s="91"/>
      <c r="N42" s="6"/>
      <c r="O42" s="6"/>
      <c r="P42" s="20">
        <v>19</v>
      </c>
      <c r="Q42" s="6">
        <v>1</v>
      </c>
      <c r="R42" s="6"/>
      <c r="S42" s="148">
        <v>105</v>
      </c>
      <c r="T42" s="150"/>
      <c r="U42" s="148">
        <f t="shared" si="22"/>
        <v>105</v>
      </c>
      <c r="V42" s="150"/>
      <c r="W42" s="21">
        <f t="shared" si="11"/>
        <v>0</v>
      </c>
      <c r="X42" s="19">
        <f t="shared" si="12"/>
        <v>0</v>
      </c>
      <c r="Y42" s="19">
        <f t="shared" si="13"/>
        <v>0</v>
      </c>
      <c r="Z42" s="19">
        <f t="shared" si="26"/>
        <v>0</v>
      </c>
      <c r="AA42" s="19">
        <f t="shared" si="26"/>
        <v>0</v>
      </c>
      <c r="AB42" s="19">
        <f t="shared" si="26"/>
        <v>0</v>
      </c>
      <c r="AC42" s="6"/>
      <c r="AD42" s="19">
        <f t="shared" si="27"/>
        <v>0</v>
      </c>
      <c r="AE42" s="6"/>
      <c r="AF42" s="6"/>
      <c r="AG42" s="6"/>
      <c r="AH42" s="35">
        <f t="shared" si="28"/>
        <v>3.5</v>
      </c>
      <c r="AI42" s="19">
        <f t="shared" si="23"/>
        <v>105</v>
      </c>
      <c r="AJ42" s="19">
        <f t="shared" si="24"/>
        <v>16</v>
      </c>
      <c r="AK42" s="19">
        <v>8</v>
      </c>
      <c r="AL42" s="19">
        <v>8</v>
      </c>
      <c r="AM42" s="19">
        <f t="shared" si="29"/>
        <v>0</v>
      </c>
      <c r="AN42" s="6">
        <v>89</v>
      </c>
      <c r="AO42" s="19"/>
      <c r="AP42" s="6"/>
      <c r="AQ42" s="6"/>
      <c r="AR42" s="6"/>
      <c r="AS42" s="6"/>
      <c r="AT42" s="6">
        <v>8</v>
      </c>
      <c r="AU42" s="6"/>
      <c r="AV42" s="6"/>
      <c r="AW42" s="6"/>
      <c r="AX42" s="86" t="s">
        <v>47</v>
      </c>
      <c r="AY42" s="87"/>
      <c r="AZ42" s="87"/>
      <c r="BA42" s="87"/>
      <c r="BB42" s="87"/>
      <c r="BC42" s="87"/>
      <c r="BD42" s="88"/>
    </row>
    <row r="43" spans="1:56" ht="12" customHeight="1">
      <c r="A43" s="6">
        <v>17</v>
      </c>
      <c r="B43" s="86" t="s">
        <v>322</v>
      </c>
      <c r="C43" s="87"/>
      <c r="D43" s="88"/>
      <c r="E43" s="89" t="s">
        <v>230</v>
      </c>
      <c r="F43" s="90"/>
      <c r="G43" s="90"/>
      <c r="H43" s="90"/>
      <c r="I43" s="90"/>
      <c r="J43" s="90"/>
      <c r="K43" s="90"/>
      <c r="L43" s="90"/>
      <c r="M43" s="91"/>
      <c r="N43" s="6"/>
      <c r="O43" s="6"/>
      <c r="P43" s="6"/>
      <c r="Q43" s="6"/>
      <c r="R43" s="6"/>
      <c r="S43" s="148">
        <v>105</v>
      </c>
      <c r="T43" s="150"/>
      <c r="U43" s="148">
        <f t="shared" si="22"/>
        <v>105</v>
      </c>
      <c r="V43" s="150"/>
      <c r="W43" s="18">
        <f t="shared" si="11"/>
        <v>0</v>
      </c>
      <c r="X43" s="19">
        <f t="shared" si="12"/>
        <v>0</v>
      </c>
      <c r="Y43" s="19">
        <f t="shared" si="13"/>
        <v>0</v>
      </c>
      <c r="Z43" s="19">
        <f t="shared" si="26"/>
        <v>0</v>
      </c>
      <c r="AA43" s="19">
        <f t="shared" si="26"/>
        <v>0</v>
      </c>
      <c r="AB43" s="19">
        <f t="shared" si="26"/>
        <v>0</v>
      </c>
      <c r="AC43" s="6"/>
      <c r="AD43" s="19">
        <f t="shared" si="27"/>
        <v>0</v>
      </c>
      <c r="AE43" s="6"/>
      <c r="AF43" s="6"/>
      <c r="AG43" s="6"/>
      <c r="AH43" s="35">
        <f t="shared" si="28"/>
        <v>3.5</v>
      </c>
      <c r="AI43" s="19">
        <f t="shared" si="23"/>
        <v>105</v>
      </c>
      <c r="AJ43" s="19">
        <f t="shared" si="24"/>
        <v>16</v>
      </c>
      <c r="AK43" s="19">
        <v>8</v>
      </c>
      <c r="AL43" s="19">
        <v>8</v>
      </c>
      <c r="AM43" s="19">
        <f t="shared" si="29"/>
        <v>0</v>
      </c>
      <c r="AN43" s="6">
        <v>89</v>
      </c>
      <c r="AO43" s="19"/>
      <c r="AP43" s="6"/>
      <c r="AQ43" s="6"/>
      <c r="AR43" s="6"/>
      <c r="AS43" s="6"/>
      <c r="AT43" s="6">
        <v>8</v>
      </c>
      <c r="AU43" s="6"/>
      <c r="AV43" s="6"/>
      <c r="AW43" s="6"/>
      <c r="AX43" s="148" t="s">
        <v>45</v>
      </c>
      <c r="AY43" s="149"/>
      <c r="AZ43" s="149"/>
      <c r="BA43" s="149"/>
      <c r="BB43" s="149"/>
      <c r="BC43" s="149"/>
      <c r="BD43" s="150"/>
    </row>
    <row r="44" spans="1:56" ht="12" customHeight="1">
      <c r="A44" s="6">
        <v>18</v>
      </c>
      <c r="B44" s="86" t="s">
        <v>269</v>
      </c>
      <c r="C44" s="87"/>
      <c r="D44" s="88"/>
      <c r="E44" s="89" t="s">
        <v>119</v>
      </c>
      <c r="F44" s="90"/>
      <c r="G44" s="90"/>
      <c r="H44" s="90"/>
      <c r="I44" s="90"/>
      <c r="J44" s="90"/>
      <c r="K44" s="90"/>
      <c r="L44" s="90"/>
      <c r="M44" s="91"/>
      <c r="N44" s="6"/>
      <c r="O44" s="6"/>
      <c r="P44" s="6">
        <v>18</v>
      </c>
      <c r="Q44" s="6">
        <v>1</v>
      </c>
      <c r="R44" s="6"/>
      <c r="S44" s="148">
        <v>105</v>
      </c>
      <c r="T44" s="150"/>
      <c r="U44" s="148">
        <f t="shared" si="22"/>
        <v>105</v>
      </c>
      <c r="V44" s="150"/>
      <c r="W44" s="18">
        <f t="shared" si="11"/>
        <v>0</v>
      </c>
      <c r="X44" s="19">
        <f t="shared" si="12"/>
        <v>0</v>
      </c>
      <c r="Y44" s="19">
        <f t="shared" si="13"/>
        <v>0</v>
      </c>
      <c r="Z44" s="19">
        <f t="shared" si="26"/>
        <v>0</v>
      </c>
      <c r="AA44" s="19">
        <f t="shared" si="26"/>
        <v>0</v>
      </c>
      <c r="AB44" s="19">
        <f t="shared" si="26"/>
        <v>0</v>
      </c>
      <c r="AC44" s="6"/>
      <c r="AD44" s="19">
        <f t="shared" si="27"/>
        <v>0</v>
      </c>
      <c r="AE44" s="6"/>
      <c r="AF44" s="6"/>
      <c r="AG44" s="6"/>
      <c r="AH44" s="35">
        <f t="shared" si="28"/>
        <v>3.5</v>
      </c>
      <c r="AI44" s="19">
        <f t="shared" si="23"/>
        <v>105</v>
      </c>
      <c r="AJ44" s="19">
        <f t="shared" si="24"/>
        <v>16</v>
      </c>
      <c r="AK44" s="19">
        <v>8</v>
      </c>
      <c r="AL44" s="19">
        <v>8</v>
      </c>
      <c r="AM44" s="19">
        <f t="shared" si="29"/>
        <v>0</v>
      </c>
      <c r="AN44" s="6">
        <v>89</v>
      </c>
      <c r="AO44" s="19"/>
      <c r="AP44" s="6"/>
      <c r="AQ44" s="6"/>
      <c r="AR44" s="6"/>
      <c r="AS44" s="6"/>
      <c r="AT44" s="6">
        <v>8</v>
      </c>
      <c r="AU44" s="6"/>
      <c r="AV44" s="6"/>
      <c r="AW44" s="6"/>
      <c r="AX44" s="86" t="s">
        <v>47</v>
      </c>
      <c r="AY44" s="87"/>
      <c r="AZ44" s="87"/>
      <c r="BA44" s="87"/>
      <c r="BB44" s="87"/>
      <c r="BC44" s="87"/>
      <c r="BD44" s="88"/>
    </row>
    <row r="45" spans="1:56" ht="12" customHeight="1">
      <c r="A45" s="6">
        <v>19</v>
      </c>
      <c r="B45" s="86" t="s">
        <v>270</v>
      </c>
      <c r="C45" s="87"/>
      <c r="D45" s="88"/>
      <c r="E45" s="89" t="s">
        <v>137</v>
      </c>
      <c r="F45" s="90"/>
      <c r="G45" s="90"/>
      <c r="H45" s="90"/>
      <c r="I45" s="90"/>
      <c r="J45" s="90"/>
      <c r="K45" s="90"/>
      <c r="L45" s="90"/>
      <c r="M45" s="91"/>
      <c r="N45" s="6"/>
      <c r="O45" s="6"/>
      <c r="P45" s="6">
        <v>38</v>
      </c>
      <c r="Q45" s="6">
        <v>2</v>
      </c>
      <c r="R45" s="6"/>
      <c r="S45" s="148">
        <v>105</v>
      </c>
      <c r="T45" s="150"/>
      <c r="U45" s="148">
        <f t="shared" si="22"/>
        <v>105</v>
      </c>
      <c r="V45" s="150"/>
      <c r="W45" s="18">
        <f t="shared" si="11"/>
        <v>0</v>
      </c>
      <c r="X45" s="19">
        <f t="shared" si="12"/>
        <v>0</v>
      </c>
      <c r="Y45" s="19">
        <f t="shared" si="13"/>
        <v>0</v>
      </c>
      <c r="Z45" s="19">
        <f t="shared" si="26"/>
        <v>0</v>
      </c>
      <c r="AA45" s="19">
        <f t="shared" si="26"/>
        <v>0</v>
      </c>
      <c r="AB45" s="19">
        <f t="shared" si="26"/>
        <v>0</v>
      </c>
      <c r="AC45" s="6"/>
      <c r="AD45" s="19">
        <f t="shared" si="27"/>
        <v>0</v>
      </c>
      <c r="AE45" s="6"/>
      <c r="AF45" s="6"/>
      <c r="AG45" s="6"/>
      <c r="AH45" s="35">
        <f t="shared" si="28"/>
        <v>3.5</v>
      </c>
      <c r="AI45" s="19">
        <f t="shared" si="23"/>
        <v>105</v>
      </c>
      <c r="AJ45" s="19">
        <f t="shared" si="24"/>
        <v>16</v>
      </c>
      <c r="AK45" s="19">
        <v>8</v>
      </c>
      <c r="AL45" s="19">
        <v>8</v>
      </c>
      <c r="AM45" s="19">
        <f t="shared" si="29"/>
        <v>0</v>
      </c>
      <c r="AN45" s="6">
        <v>89</v>
      </c>
      <c r="AO45" s="19"/>
      <c r="AP45" s="6"/>
      <c r="AQ45" s="6"/>
      <c r="AR45" s="6"/>
      <c r="AS45" s="6"/>
      <c r="AT45" s="6">
        <v>8</v>
      </c>
      <c r="AU45" s="6"/>
      <c r="AV45" s="6"/>
      <c r="AW45" s="6"/>
      <c r="AX45" s="86" t="s">
        <v>56</v>
      </c>
      <c r="AY45" s="87"/>
      <c r="AZ45" s="87"/>
      <c r="BA45" s="87"/>
      <c r="BB45" s="87"/>
      <c r="BC45" s="87"/>
      <c r="BD45" s="88"/>
    </row>
    <row r="46" spans="1:56" ht="12" customHeight="1">
      <c r="A46" s="6">
        <v>20</v>
      </c>
      <c r="B46" s="86" t="s">
        <v>322</v>
      </c>
      <c r="C46" s="87"/>
      <c r="D46" s="88"/>
      <c r="E46" s="89" t="s">
        <v>231</v>
      </c>
      <c r="F46" s="90"/>
      <c r="G46" s="90"/>
      <c r="H46" s="90"/>
      <c r="I46" s="90"/>
      <c r="J46" s="90"/>
      <c r="K46" s="90"/>
      <c r="L46" s="90"/>
      <c r="M46" s="91"/>
      <c r="N46" s="6"/>
      <c r="O46" s="6"/>
      <c r="P46" s="6">
        <v>19</v>
      </c>
      <c r="Q46" s="6">
        <v>1</v>
      </c>
      <c r="R46" s="6"/>
      <c r="S46" s="148">
        <v>105</v>
      </c>
      <c r="T46" s="150"/>
      <c r="U46" s="148">
        <f>SUM(X46,AI46)</f>
        <v>105</v>
      </c>
      <c r="V46" s="150"/>
      <c r="W46" s="18">
        <f t="shared" si="11"/>
        <v>0</v>
      </c>
      <c r="X46" s="19">
        <f t="shared" si="12"/>
        <v>0</v>
      </c>
      <c r="Y46" s="19">
        <f t="shared" si="13"/>
        <v>0</v>
      </c>
      <c r="Z46" s="19">
        <f>AE46*16</f>
        <v>0</v>
      </c>
      <c r="AA46" s="19">
        <f>AF46*16</f>
        <v>0</v>
      </c>
      <c r="AB46" s="19">
        <f>AG46*16</f>
        <v>0</v>
      </c>
      <c r="AC46" s="6"/>
      <c r="AD46" s="19">
        <f>SUM(AE46:AG46)</f>
        <v>0</v>
      </c>
      <c r="AE46" s="6"/>
      <c r="AF46" s="6"/>
      <c r="AG46" s="6"/>
      <c r="AH46" s="35">
        <f>SUM(AJ46,AN46)/30</f>
        <v>3.5</v>
      </c>
      <c r="AI46" s="19">
        <f>SUM(AJ46,AN46)</f>
        <v>105</v>
      </c>
      <c r="AJ46" s="19">
        <f>SUM(AK46,AL46,AM46)</f>
        <v>16</v>
      </c>
      <c r="AK46" s="19">
        <v>8</v>
      </c>
      <c r="AL46" s="19">
        <v>8</v>
      </c>
      <c r="AM46" s="19">
        <f>AR46*16</f>
        <v>0</v>
      </c>
      <c r="AN46" s="6">
        <v>89</v>
      </c>
      <c r="AO46" s="19"/>
      <c r="AP46" s="6"/>
      <c r="AQ46" s="6"/>
      <c r="AR46" s="6"/>
      <c r="AS46" s="6"/>
      <c r="AT46" s="6">
        <v>8</v>
      </c>
      <c r="AU46" s="6"/>
      <c r="AV46" s="6"/>
      <c r="AW46" s="6"/>
      <c r="AX46" s="86" t="s">
        <v>47</v>
      </c>
      <c r="AY46" s="87"/>
      <c r="AZ46" s="87"/>
      <c r="BA46" s="87"/>
      <c r="BB46" s="87"/>
      <c r="BC46" s="87"/>
      <c r="BD46" s="88"/>
    </row>
    <row r="47" spans="1:56" ht="27" customHeight="1">
      <c r="A47" s="6">
        <v>21</v>
      </c>
      <c r="B47" s="86" t="s">
        <v>322</v>
      </c>
      <c r="C47" s="87"/>
      <c r="D47" s="88"/>
      <c r="E47" s="89" t="s">
        <v>304</v>
      </c>
      <c r="F47" s="90"/>
      <c r="G47" s="90"/>
      <c r="H47" s="90"/>
      <c r="I47" s="90"/>
      <c r="J47" s="90"/>
      <c r="K47" s="90"/>
      <c r="L47" s="90"/>
      <c r="M47" s="91"/>
      <c r="N47" s="6"/>
      <c r="O47" s="6"/>
      <c r="P47" s="6">
        <v>19</v>
      </c>
      <c r="Q47" s="6">
        <v>1</v>
      </c>
      <c r="R47" s="6"/>
      <c r="S47" s="148">
        <v>105</v>
      </c>
      <c r="T47" s="150"/>
      <c r="U47" s="148">
        <f t="shared" si="22"/>
        <v>105</v>
      </c>
      <c r="V47" s="150"/>
      <c r="W47" s="18">
        <f t="shared" si="11"/>
        <v>0</v>
      </c>
      <c r="X47" s="19">
        <f t="shared" si="12"/>
        <v>0</v>
      </c>
      <c r="Y47" s="19">
        <f t="shared" si="13"/>
        <v>0</v>
      </c>
      <c r="Z47" s="19">
        <f t="shared" si="26"/>
        <v>0</v>
      </c>
      <c r="AA47" s="19">
        <f t="shared" si="26"/>
        <v>0</v>
      </c>
      <c r="AB47" s="19">
        <f t="shared" si="26"/>
        <v>0</v>
      </c>
      <c r="AC47" s="6"/>
      <c r="AD47" s="19">
        <f t="shared" si="27"/>
        <v>0</v>
      </c>
      <c r="AE47" s="6"/>
      <c r="AF47" s="6"/>
      <c r="AG47" s="6"/>
      <c r="AH47" s="35">
        <f t="shared" si="28"/>
        <v>3.5</v>
      </c>
      <c r="AI47" s="19">
        <f t="shared" si="23"/>
        <v>105</v>
      </c>
      <c r="AJ47" s="19">
        <f t="shared" si="24"/>
        <v>16</v>
      </c>
      <c r="AK47" s="19">
        <v>8</v>
      </c>
      <c r="AL47" s="19">
        <v>8</v>
      </c>
      <c r="AM47" s="19">
        <f t="shared" si="29"/>
        <v>0</v>
      </c>
      <c r="AN47" s="6">
        <v>89</v>
      </c>
      <c r="AO47" s="19"/>
      <c r="AP47" s="6"/>
      <c r="AQ47" s="6"/>
      <c r="AR47" s="6"/>
      <c r="AS47" s="6"/>
      <c r="AT47" s="6">
        <v>8</v>
      </c>
      <c r="AU47" s="6"/>
      <c r="AV47" s="6"/>
      <c r="AW47" s="6"/>
      <c r="AX47" s="86" t="s">
        <v>136</v>
      </c>
      <c r="AY47" s="87"/>
      <c r="AZ47" s="87"/>
      <c r="BA47" s="87"/>
      <c r="BB47" s="87"/>
      <c r="BC47" s="87"/>
      <c r="BD47" s="88"/>
    </row>
    <row r="48" spans="1:56" ht="12" customHeight="1">
      <c r="A48" s="9"/>
      <c r="B48" s="101"/>
      <c r="C48" s="102"/>
      <c r="D48" s="103"/>
      <c r="E48" s="101" t="s">
        <v>26</v>
      </c>
      <c r="F48" s="102"/>
      <c r="G48" s="102"/>
      <c r="H48" s="102"/>
      <c r="I48" s="102"/>
      <c r="J48" s="102"/>
      <c r="K48" s="102"/>
      <c r="L48" s="102"/>
      <c r="M48" s="103"/>
      <c r="N48" s="9"/>
      <c r="O48" s="9"/>
      <c r="P48" s="9"/>
      <c r="Q48" s="9"/>
      <c r="R48" s="9"/>
      <c r="S48" s="99">
        <v>1545</v>
      </c>
      <c r="T48" s="100"/>
      <c r="U48" s="104">
        <v>1395</v>
      </c>
      <c r="V48" s="105"/>
      <c r="W48" s="78">
        <v>25</v>
      </c>
      <c r="X48" s="47">
        <f aca="true" t="shared" si="30" ref="X48:AF48">SUM(X19:X28,X36:X37)</f>
        <v>750</v>
      </c>
      <c r="Y48" s="47">
        <f t="shared" si="30"/>
        <v>150</v>
      </c>
      <c r="Z48" s="47">
        <f t="shared" si="30"/>
        <v>84</v>
      </c>
      <c r="AA48" s="47">
        <f t="shared" si="30"/>
        <v>66</v>
      </c>
      <c r="AB48" s="47">
        <f t="shared" si="30"/>
        <v>0</v>
      </c>
      <c r="AC48" s="47">
        <f t="shared" si="30"/>
        <v>600</v>
      </c>
      <c r="AD48" s="47">
        <f t="shared" si="30"/>
        <v>0</v>
      </c>
      <c r="AE48" s="47">
        <f t="shared" si="30"/>
        <v>0</v>
      </c>
      <c r="AF48" s="47">
        <f t="shared" si="30"/>
        <v>0</v>
      </c>
      <c r="AG48" s="47">
        <f>SUM(AG19:AG28,AG36:AG37)</f>
        <v>0</v>
      </c>
      <c r="AH48" s="49">
        <v>21.5</v>
      </c>
      <c r="AI48" s="47">
        <f>SUM(AI24:AI28,AI38:AI40)</f>
        <v>645</v>
      </c>
      <c r="AJ48" s="47">
        <f aca="true" t="shared" si="31" ref="AJ48:AR48">SUM(AJ19:AJ28,AJ38:AJ40)</f>
        <v>122</v>
      </c>
      <c r="AK48" s="47">
        <f t="shared" si="31"/>
        <v>54</v>
      </c>
      <c r="AL48" s="47">
        <f t="shared" si="31"/>
        <v>68</v>
      </c>
      <c r="AM48" s="47">
        <f t="shared" si="31"/>
        <v>0</v>
      </c>
      <c r="AN48" s="47">
        <f t="shared" si="31"/>
        <v>523</v>
      </c>
      <c r="AO48" s="47">
        <f t="shared" si="31"/>
        <v>0</v>
      </c>
      <c r="AP48" s="47">
        <f t="shared" si="31"/>
        <v>0</v>
      </c>
      <c r="AQ48" s="47">
        <f t="shared" si="31"/>
        <v>0</v>
      </c>
      <c r="AR48" s="47">
        <f t="shared" si="31"/>
        <v>0</v>
      </c>
      <c r="AS48" s="10" t="s">
        <v>177</v>
      </c>
      <c r="AT48" s="10" t="s">
        <v>215</v>
      </c>
      <c r="AU48" s="9"/>
      <c r="AV48" s="9"/>
      <c r="AW48" s="9"/>
      <c r="AX48" s="101"/>
      <c r="AY48" s="102"/>
      <c r="AZ48" s="102"/>
      <c r="BA48" s="102"/>
      <c r="BB48" s="102"/>
      <c r="BC48" s="102"/>
      <c r="BD48" s="103"/>
    </row>
    <row r="49" spans="1:56" ht="12" customHeight="1">
      <c r="A49" s="29"/>
      <c r="B49" s="30" t="s">
        <v>87</v>
      </c>
      <c r="C49" s="29"/>
      <c r="D49" s="29"/>
      <c r="E49" s="11"/>
      <c r="F49" s="11"/>
      <c r="G49" s="11"/>
      <c r="H49" s="11"/>
      <c r="I49" s="11"/>
      <c r="J49" s="11"/>
      <c r="K49" s="11"/>
      <c r="L49" s="11"/>
      <c r="M49" s="11"/>
      <c r="N49" s="29"/>
      <c r="O49" s="29"/>
      <c r="P49" s="29"/>
      <c r="Q49" s="29"/>
      <c r="R49" s="29"/>
      <c r="S49" s="29"/>
      <c r="T49" s="29"/>
      <c r="U49" s="29"/>
      <c r="V49" s="29"/>
      <c r="W49" s="31"/>
      <c r="X49" s="31"/>
      <c r="Y49" s="29"/>
      <c r="Z49" s="29"/>
      <c r="AA49" s="29"/>
      <c r="AB49" s="29"/>
      <c r="AC49" s="29"/>
      <c r="AD49" s="29"/>
      <c r="AE49" s="30" t="s">
        <v>143</v>
      </c>
      <c r="AF49" s="29"/>
      <c r="AG49" s="29"/>
      <c r="AH49" s="32"/>
      <c r="AI49" s="32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33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2" customHeight="1">
      <c r="A50" s="29"/>
      <c r="B50" s="94" t="s">
        <v>88</v>
      </c>
      <c r="C50" s="92" t="s">
        <v>89</v>
      </c>
      <c r="D50" s="92"/>
      <c r="E50" s="92"/>
      <c r="F50" s="92"/>
      <c r="G50" s="92"/>
      <c r="H50" s="92"/>
      <c r="I50" s="92" t="s">
        <v>90</v>
      </c>
      <c r="J50" s="92"/>
      <c r="K50" s="93" t="s">
        <v>91</v>
      </c>
      <c r="L50" s="93"/>
      <c r="M50" s="93" t="s">
        <v>92</v>
      </c>
      <c r="N50" s="93"/>
      <c r="O50" s="93"/>
      <c r="P50" s="93" t="s">
        <v>93</v>
      </c>
      <c r="Q50" s="93"/>
      <c r="R50" s="93" t="s">
        <v>94</v>
      </c>
      <c r="S50" s="93"/>
      <c r="T50" s="93"/>
      <c r="U50" s="93"/>
      <c r="V50" s="29"/>
      <c r="W50" s="31"/>
      <c r="X50" s="31"/>
      <c r="Y50" s="29"/>
      <c r="Z50" s="29"/>
      <c r="AA50" s="29"/>
      <c r="AB50" s="29"/>
      <c r="AC50" s="29"/>
      <c r="AD50" s="29"/>
      <c r="AE50" s="94" t="s">
        <v>88</v>
      </c>
      <c r="AF50" s="92" t="s">
        <v>95</v>
      </c>
      <c r="AG50" s="92"/>
      <c r="AH50" s="92"/>
      <c r="AI50" s="92"/>
      <c r="AJ50" s="92"/>
      <c r="AK50" s="92"/>
      <c r="AL50" s="92"/>
      <c r="AM50" s="92"/>
      <c r="AN50" s="92"/>
      <c r="AO50" s="92" t="s">
        <v>90</v>
      </c>
      <c r="AP50" s="92"/>
      <c r="AQ50" s="93" t="s">
        <v>92</v>
      </c>
      <c r="AR50" s="93"/>
      <c r="AS50" s="93"/>
      <c r="AT50" s="33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12" customHeight="1">
      <c r="A51" s="29"/>
      <c r="B51" s="94"/>
      <c r="C51" s="92"/>
      <c r="D51" s="92"/>
      <c r="E51" s="92"/>
      <c r="F51" s="92"/>
      <c r="G51" s="92"/>
      <c r="H51" s="92"/>
      <c r="I51" s="92"/>
      <c r="J51" s="92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29"/>
      <c r="W51" s="31"/>
      <c r="X51" s="31"/>
      <c r="Y51" s="29"/>
      <c r="Z51" s="29"/>
      <c r="AA51" s="29"/>
      <c r="AB51" s="29"/>
      <c r="AC51" s="29"/>
      <c r="AD51" s="29"/>
      <c r="AE51" s="94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3"/>
      <c r="AR51" s="93"/>
      <c r="AS51" s="93"/>
      <c r="AT51" s="33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2" customHeight="1">
      <c r="A52" s="29"/>
      <c r="B52" s="34">
        <v>1</v>
      </c>
      <c r="C52" s="98"/>
      <c r="D52" s="98"/>
      <c r="E52" s="98"/>
      <c r="F52" s="98"/>
      <c r="G52" s="98"/>
      <c r="H52" s="98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29"/>
      <c r="W52" s="31"/>
      <c r="X52" s="31"/>
      <c r="Y52" s="29"/>
      <c r="Z52" s="29"/>
      <c r="AA52" s="29"/>
      <c r="AB52" s="29"/>
      <c r="AC52" s="29"/>
      <c r="AD52" s="29"/>
      <c r="AE52" s="34">
        <v>1</v>
      </c>
      <c r="AF52" s="92" t="s">
        <v>46</v>
      </c>
      <c r="AG52" s="92"/>
      <c r="AH52" s="92"/>
      <c r="AI52" s="92"/>
      <c r="AJ52" s="92"/>
      <c r="AK52" s="92"/>
      <c r="AL52" s="92"/>
      <c r="AM52" s="92"/>
      <c r="AN52" s="92"/>
      <c r="AO52" s="92">
        <v>8</v>
      </c>
      <c r="AP52" s="92"/>
      <c r="AQ52" s="92">
        <v>4.5</v>
      </c>
      <c r="AR52" s="92"/>
      <c r="AS52" s="92"/>
      <c r="AT52" s="33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2" customHeight="1">
      <c r="A53" s="29"/>
      <c r="B53" s="34"/>
      <c r="C53" s="95"/>
      <c r="D53" s="96"/>
      <c r="E53" s="96"/>
      <c r="F53" s="96"/>
      <c r="G53" s="96"/>
      <c r="H53" s="97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29"/>
      <c r="W53" s="31"/>
      <c r="X53" s="31"/>
      <c r="Y53" s="29"/>
      <c r="Z53" s="29"/>
      <c r="AA53" s="29"/>
      <c r="AB53" s="29"/>
      <c r="AC53" s="29"/>
      <c r="AD53" s="29"/>
      <c r="AE53" s="34">
        <v>2</v>
      </c>
      <c r="AF53" s="92" t="s">
        <v>48</v>
      </c>
      <c r="AG53" s="92"/>
      <c r="AH53" s="92"/>
      <c r="AI53" s="92"/>
      <c r="AJ53" s="92"/>
      <c r="AK53" s="92"/>
      <c r="AL53" s="92"/>
      <c r="AM53" s="92"/>
      <c r="AN53" s="92"/>
      <c r="AO53" s="92">
        <v>8</v>
      </c>
      <c r="AP53" s="92"/>
      <c r="AQ53" s="92">
        <v>4.5</v>
      </c>
      <c r="AR53" s="92"/>
      <c r="AS53" s="92"/>
      <c r="AT53" s="33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2" customHeight="1">
      <c r="A54" s="29"/>
      <c r="B54" s="29"/>
      <c r="C54" s="11"/>
      <c r="D54" s="29"/>
      <c r="E54" s="11"/>
      <c r="F54" s="11"/>
      <c r="G54" s="11"/>
      <c r="H54" s="11"/>
      <c r="I54" s="11"/>
      <c r="J54" s="11"/>
      <c r="K54" s="11"/>
      <c r="L54" s="11"/>
      <c r="M54" s="11"/>
      <c r="N54" s="29"/>
      <c r="O54" s="29"/>
      <c r="P54" s="29"/>
      <c r="Q54" s="29"/>
      <c r="R54" s="29"/>
      <c r="S54" s="29"/>
      <c r="T54" s="29"/>
      <c r="U54" s="29"/>
      <c r="V54" s="29"/>
      <c r="W54" s="31"/>
      <c r="X54" s="31"/>
      <c r="Y54" s="29"/>
      <c r="Z54" s="29"/>
      <c r="AA54" s="29"/>
      <c r="AB54" s="29"/>
      <c r="AC54" s="29"/>
      <c r="AD54" s="29"/>
      <c r="AE54" s="34">
        <v>3</v>
      </c>
      <c r="AF54" s="92" t="s">
        <v>39</v>
      </c>
      <c r="AG54" s="92"/>
      <c r="AH54" s="92"/>
      <c r="AI54" s="92"/>
      <c r="AJ54" s="92"/>
      <c r="AK54" s="92"/>
      <c r="AL54" s="92"/>
      <c r="AM54" s="92"/>
      <c r="AN54" s="92"/>
      <c r="AO54" s="92">
        <v>8</v>
      </c>
      <c r="AP54" s="92"/>
      <c r="AQ54" s="92">
        <v>4.5</v>
      </c>
      <c r="AR54" s="92"/>
      <c r="AS54" s="92"/>
      <c r="AT54" s="33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8.25" customHeight="1">
      <c r="A55" s="29"/>
      <c r="B55" s="29"/>
      <c r="C55" s="29"/>
      <c r="D55" s="29"/>
      <c r="E55" s="11"/>
      <c r="F55" s="11"/>
      <c r="G55" s="11"/>
      <c r="H55" s="11"/>
      <c r="I55" s="11"/>
      <c r="J55" s="11"/>
      <c r="K55" s="11"/>
      <c r="L55" s="11"/>
      <c r="M55" s="11"/>
      <c r="N55" s="29"/>
      <c r="O55" s="29"/>
      <c r="P55" s="29"/>
      <c r="Q55" s="29"/>
      <c r="R55" s="29"/>
      <c r="S55" s="29"/>
      <c r="T55" s="29"/>
      <c r="U55" s="29"/>
      <c r="V55" s="29"/>
      <c r="W55" s="31"/>
      <c r="X55" s="31"/>
      <c r="Y55" s="29"/>
      <c r="Z55" s="29"/>
      <c r="AA55" s="29"/>
      <c r="AB55" s="29"/>
      <c r="AC55" s="29"/>
      <c r="AD55" s="29"/>
      <c r="AE55" s="29"/>
      <c r="AF55" s="29"/>
      <c r="AG55" s="29"/>
      <c r="AH55" s="32"/>
      <c r="AI55" s="32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33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5" s="13" customFormat="1" ht="12.75" customHeight="1">
      <c r="A56" s="11"/>
      <c r="B56" s="11"/>
      <c r="C56" s="11"/>
      <c r="D56" s="11"/>
      <c r="E56" s="11" t="s">
        <v>41</v>
      </c>
      <c r="F56" s="11"/>
      <c r="G56" s="11"/>
      <c r="H56" s="11"/>
      <c r="I56" s="11"/>
      <c r="J56" s="11"/>
      <c r="K56" s="11"/>
      <c r="L56" s="11"/>
      <c r="M56" s="11"/>
      <c r="N56" s="12" t="s">
        <v>307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1"/>
      <c r="AX56" s="11"/>
      <c r="AY56" s="12"/>
      <c r="AZ56" s="12"/>
      <c r="BA56" s="12"/>
      <c r="BB56" s="12"/>
      <c r="BC56" s="12"/>
    </row>
    <row r="57" spans="1:55" s="13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 t="s">
        <v>308</v>
      </c>
      <c r="O57" s="36"/>
      <c r="P57" s="36"/>
      <c r="Q57" s="36"/>
      <c r="R57" s="36"/>
      <c r="S57" s="36"/>
      <c r="T57" s="36"/>
      <c r="U57" s="36"/>
      <c r="V57" s="36"/>
      <c r="W57" s="12"/>
      <c r="X57" s="12"/>
      <c r="Y57" s="12"/>
      <c r="Z57" s="12"/>
      <c r="AA57" s="12"/>
      <c r="AB57" s="12"/>
      <c r="AC57" s="12"/>
      <c r="AD57" s="12"/>
      <c r="AE57" s="12"/>
      <c r="AF57" s="12" t="s">
        <v>236</v>
      </c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3" customFormat="1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6" t="s">
        <v>237</v>
      </c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3" customFormat="1" ht="12.75" customHeight="1">
      <c r="A59" s="12"/>
      <c r="B59" s="12"/>
      <c r="C59" s="12"/>
      <c r="D59" s="12"/>
      <c r="E59" s="23"/>
      <c r="F59" s="23"/>
      <c r="G59" s="23"/>
      <c r="H59" s="23"/>
      <c r="I59" s="23"/>
      <c r="J59" s="23"/>
      <c r="K59" s="23"/>
      <c r="L59" s="23"/>
      <c r="M59" s="2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3" customFormat="1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24" t="s">
        <v>43</v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2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</sheetData>
  <sheetProtection formatCells="0" autoFilter="0"/>
  <mergeCells count="224">
    <mergeCell ref="U31:V31"/>
    <mergeCell ref="AX32:BD32"/>
    <mergeCell ref="B38:D38"/>
    <mergeCell ref="E38:M38"/>
    <mergeCell ref="S38:T38"/>
    <mergeCell ref="U38:V38"/>
    <mergeCell ref="AX38:BD38"/>
    <mergeCell ref="U36:V36"/>
    <mergeCell ref="B37:D37"/>
    <mergeCell ref="U35:V35"/>
    <mergeCell ref="E22:M22"/>
    <mergeCell ref="S22:T22"/>
    <mergeCell ref="B28:D28"/>
    <mergeCell ref="B23:D23"/>
    <mergeCell ref="B26:D26"/>
    <mergeCell ref="B24:D24"/>
    <mergeCell ref="U28:V28"/>
    <mergeCell ref="S24:T24"/>
    <mergeCell ref="U24:V24"/>
    <mergeCell ref="E28:M28"/>
    <mergeCell ref="S28:T28"/>
    <mergeCell ref="E24:M24"/>
    <mergeCell ref="AX21:BD21"/>
    <mergeCell ref="B34:D34"/>
    <mergeCell ref="E34:M34"/>
    <mergeCell ref="S34:T34"/>
    <mergeCell ref="U34:V34"/>
    <mergeCell ref="AX34:BD34"/>
    <mergeCell ref="S30:T30"/>
    <mergeCell ref="U32:V32"/>
    <mergeCell ref="E27:M27"/>
    <mergeCell ref="U22:V22"/>
    <mergeCell ref="AX39:BD39"/>
    <mergeCell ref="U47:V47"/>
    <mergeCell ref="B46:D46"/>
    <mergeCell ref="E46:M46"/>
    <mergeCell ref="S46:T46"/>
    <mergeCell ref="U46:V46"/>
    <mergeCell ref="B47:D47"/>
    <mergeCell ref="E47:M47"/>
    <mergeCell ref="S47:T47"/>
    <mergeCell ref="U45:V45"/>
    <mergeCell ref="AQ50:AS51"/>
    <mergeCell ref="P52:Q52"/>
    <mergeCell ref="AQ52:AS52"/>
    <mergeCell ref="AF52:AN52"/>
    <mergeCell ref="AE50:AE51"/>
    <mergeCell ref="R52:U52"/>
    <mergeCell ref="AF54:AN54"/>
    <mergeCell ref="AO54:AP54"/>
    <mergeCell ref="P53:Q53"/>
    <mergeCell ref="P50:Q51"/>
    <mergeCell ref="AO52:AP52"/>
    <mergeCell ref="AO50:AP51"/>
    <mergeCell ref="AF50:AN51"/>
    <mergeCell ref="R53:U53"/>
    <mergeCell ref="R50:U51"/>
    <mergeCell ref="I52:J52"/>
    <mergeCell ref="K52:L52"/>
    <mergeCell ref="M52:O52"/>
    <mergeCell ref="C53:H53"/>
    <mergeCell ref="I53:J53"/>
    <mergeCell ref="K53:L53"/>
    <mergeCell ref="M53:O53"/>
    <mergeCell ref="U48:V48"/>
    <mergeCell ref="E48:M48"/>
    <mergeCell ref="E41:M41"/>
    <mergeCell ref="S41:T41"/>
    <mergeCell ref="U44:V44"/>
    <mergeCell ref="AQ54:AS54"/>
    <mergeCell ref="AF53:AN53"/>
    <mergeCell ref="AQ53:AS53"/>
    <mergeCell ref="AO53:AP53"/>
    <mergeCell ref="C52:H52"/>
    <mergeCell ref="M50:O51"/>
    <mergeCell ref="B45:D45"/>
    <mergeCell ref="E45:M45"/>
    <mergeCell ref="S45:T45"/>
    <mergeCell ref="B50:B51"/>
    <mergeCell ref="C50:H51"/>
    <mergeCell ref="I50:J51"/>
    <mergeCell ref="K50:L51"/>
    <mergeCell ref="S48:T48"/>
    <mergeCell ref="B48:D48"/>
    <mergeCell ref="S33:T33"/>
    <mergeCell ref="S35:T35"/>
    <mergeCell ref="B33:D33"/>
    <mergeCell ref="S44:T44"/>
    <mergeCell ref="B42:D42"/>
    <mergeCell ref="S37:T37"/>
    <mergeCell ref="E42:M42"/>
    <mergeCell ref="S42:T42"/>
    <mergeCell ref="E37:M37"/>
    <mergeCell ref="B41:D41"/>
    <mergeCell ref="B40:D40"/>
    <mergeCell ref="E40:M40"/>
    <mergeCell ref="E44:M44"/>
    <mergeCell ref="U40:V40"/>
    <mergeCell ref="B43:D43"/>
    <mergeCell ref="E43:M43"/>
    <mergeCell ref="S43:T43"/>
    <mergeCell ref="U43:V43"/>
    <mergeCell ref="B44:D44"/>
    <mergeCell ref="U20:V20"/>
    <mergeCell ref="S23:T23"/>
    <mergeCell ref="E26:M26"/>
    <mergeCell ref="S26:T26"/>
    <mergeCell ref="U26:V26"/>
    <mergeCell ref="S20:T20"/>
    <mergeCell ref="S21:T21"/>
    <mergeCell ref="U21:V21"/>
    <mergeCell ref="E23:M23"/>
    <mergeCell ref="U23:V23"/>
    <mergeCell ref="A14:A17"/>
    <mergeCell ref="B25:D25"/>
    <mergeCell ref="E25:M25"/>
    <mergeCell ref="S25:T25"/>
    <mergeCell ref="B20:D20"/>
    <mergeCell ref="E20:M20"/>
    <mergeCell ref="B14:D17"/>
    <mergeCell ref="B19:D19"/>
    <mergeCell ref="E19:M19"/>
    <mergeCell ref="B22:D22"/>
    <mergeCell ref="B21:D21"/>
    <mergeCell ref="E14:M17"/>
    <mergeCell ref="N14:O16"/>
    <mergeCell ref="P14:P17"/>
    <mergeCell ref="E21:M21"/>
    <mergeCell ref="A18:BD18"/>
    <mergeCell ref="U19:V19"/>
    <mergeCell ref="AP15:AR16"/>
    <mergeCell ref="AJ16:AJ17"/>
    <mergeCell ref="Q14:R16"/>
    <mergeCell ref="W15:W17"/>
    <mergeCell ref="Y15:AB15"/>
    <mergeCell ref="X15:X17"/>
    <mergeCell ref="AC15:AC17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F8:AI8"/>
    <mergeCell ref="AH14:AR14"/>
    <mergeCell ref="AW14:AW17"/>
    <mergeCell ref="AJ15:AM15"/>
    <mergeCell ref="AH15:AH17"/>
    <mergeCell ref="AS14:AV16"/>
    <mergeCell ref="AN15:AN17"/>
    <mergeCell ref="AK16:AM16"/>
    <mergeCell ref="AI15:AI17"/>
    <mergeCell ref="AO15:AO17"/>
    <mergeCell ref="AX24:BD24"/>
    <mergeCell ref="AX8:BA8"/>
    <mergeCell ref="AJ8:AN8"/>
    <mergeCell ref="AO8:AR8"/>
    <mergeCell ref="AS8:AW8"/>
    <mergeCell ref="AX22:BD22"/>
    <mergeCell ref="AX14:BD17"/>
    <mergeCell ref="AX19:BD19"/>
    <mergeCell ref="AX20:BD20"/>
    <mergeCell ref="AX23:BD23"/>
    <mergeCell ref="B39:D39"/>
    <mergeCell ref="E39:M39"/>
    <mergeCell ref="U39:V39"/>
    <mergeCell ref="AX25:BD25"/>
    <mergeCell ref="AX26:BD26"/>
    <mergeCell ref="U27:V27"/>
    <mergeCell ref="B27:D27"/>
    <mergeCell ref="U30:V30"/>
    <mergeCell ref="E35:M35"/>
    <mergeCell ref="E30:M30"/>
    <mergeCell ref="AX27:BD27"/>
    <mergeCell ref="U25:V25"/>
    <mergeCell ref="E32:M32"/>
    <mergeCell ref="A29:BD29"/>
    <mergeCell ref="B30:D30"/>
    <mergeCell ref="AX30:BD30"/>
    <mergeCell ref="AX31:BD31"/>
    <mergeCell ref="B32:D32"/>
    <mergeCell ref="S32:T32"/>
    <mergeCell ref="B31:D31"/>
    <mergeCell ref="E36:M36"/>
    <mergeCell ref="S40:T40"/>
    <mergeCell ref="S36:T36"/>
    <mergeCell ref="AX28:BD28"/>
    <mergeCell ref="AX33:BD33"/>
    <mergeCell ref="U37:V37"/>
    <mergeCell ref="S39:T39"/>
    <mergeCell ref="E31:M31"/>
    <mergeCell ref="S31:T31"/>
    <mergeCell ref="E33:M33"/>
    <mergeCell ref="B35:D35"/>
    <mergeCell ref="AX43:BD43"/>
    <mergeCell ref="AX46:BD46"/>
    <mergeCell ref="S19:T19"/>
    <mergeCell ref="U42:V42"/>
    <mergeCell ref="U41:V41"/>
    <mergeCell ref="AX37:BD37"/>
    <mergeCell ref="AX35:BD35"/>
    <mergeCell ref="AX36:BD36"/>
    <mergeCell ref="B36:D36"/>
    <mergeCell ref="AD15:AD17"/>
    <mergeCell ref="Y16:Y17"/>
    <mergeCell ref="U33:V33"/>
    <mergeCell ref="S27:T27"/>
    <mergeCell ref="U17:V17"/>
    <mergeCell ref="S14:V16"/>
    <mergeCell ref="S17:T17"/>
    <mergeCell ref="Z16:AB16"/>
    <mergeCell ref="W14:AG14"/>
    <mergeCell ref="AE15:AG16"/>
    <mergeCell ref="AX48:BD48"/>
    <mergeCell ref="AX40:BD40"/>
    <mergeCell ref="AX41:BD41"/>
    <mergeCell ref="AX42:BD42"/>
    <mergeCell ref="AX44:BD44"/>
    <mergeCell ref="AX45:BD45"/>
    <mergeCell ref="AX47:BD47"/>
  </mergeCells>
  <conditionalFormatting sqref="N48:R48 U48 W48:AX48 N30:T47 W19:AW28 N19:T28 W30:AW47">
    <cfRule type="cellIs" priority="2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3" sqref="B3"/>
    </sheetView>
  </sheetViews>
  <sheetFormatPr defaultColWidth="9.140625" defaultRowHeight="12.75"/>
  <cols>
    <col min="3" max="3" width="10.57421875" style="0" customWidth="1"/>
    <col min="4" max="4" width="9.28125" style="0" customWidth="1"/>
    <col min="8" max="8" width="10.421875" style="0" customWidth="1"/>
    <col min="12" max="12" width="10.57421875" style="0" customWidth="1"/>
    <col min="13" max="13" width="11.57421875" style="0" customWidth="1"/>
  </cols>
  <sheetData>
    <row r="1" spans="1:13" ht="22.5" customHeight="1">
      <c r="A1" s="181" t="s">
        <v>219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79.5" customHeight="1">
      <c r="A2" s="62" t="s">
        <v>178</v>
      </c>
      <c r="B2" s="67" t="s">
        <v>220</v>
      </c>
      <c r="C2" s="67" t="s">
        <v>183</v>
      </c>
      <c r="D2" s="62" t="s">
        <v>181</v>
      </c>
      <c r="E2" s="62" t="s">
        <v>179</v>
      </c>
      <c r="F2" s="62" t="s">
        <v>179</v>
      </c>
      <c r="G2" s="67" t="s">
        <v>180</v>
      </c>
      <c r="H2" s="62" t="s">
        <v>181</v>
      </c>
      <c r="I2" s="62" t="s">
        <v>179</v>
      </c>
      <c r="J2" s="62" t="s">
        <v>179</v>
      </c>
      <c r="K2" s="62" t="s">
        <v>179</v>
      </c>
      <c r="L2" s="68" t="s">
        <v>184</v>
      </c>
      <c r="M2" s="70" t="s">
        <v>185</v>
      </c>
    </row>
    <row r="3" spans="1:14" ht="12.75">
      <c r="A3" s="63" t="s">
        <v>125</v>
      </c>
      <c r="B3" s="66">
        <v>19.5</v>
      </c>
      <c r="C3" s="66">
        <v>9</v>
      </c>
      <c r="D3" s="64">
        <v>3</v>
      </c>
      <c r="E3" s="64">
        <v>3</v>
      </c>
      <c r="F3" s="64">
        <v>3</v>
      </c>
      <c r="G3" s="66">
        <v>10.5</v>
      </c>
      <c r="H3" s="64">
        <v>3</v>
      </c>
      <c r="I3" s="65">
        <v>3.5</v>
      </c>
      <c r="J3" s="65">
        <v>4</v>
      </c>
      <c r="K3" s="73" t="s">
        <v>218</v>
      </c>
      <c r="L3" s="69">
        <v>0</v>
      </c>
      <c r="M3" s="71">
        <v>60</v>
      </c>
      <c r="N3" t="s">
        <v>217</v>
      </c>
    </row>
    <row r="4" spans="1:14" ht="12.75">
      <c r="A4" s="63" t="s">
        <v>126</v>
      </c>
      <c r="B4" s="66">
        <v>21</v>
      </c>
      <c r="C4" s="66">
        <v>11</v>
      </c>
      <c r="D4" s="64">
        <v>3</v>
      </c>
      <c r="E4" s="64">
        <v>4</v>
      </c>
      <c r="F4" s="64">
        <v>4</v>
      </c>
      <c r="G4" s="66">
        <v>10</v>
      </c>
      <c r="H4" s="64">
        <v>3</v>
      </c>
      <c r="I4" s="64">
        <v>3.5</v>
      </c>
      <c r="J4" s="64">
        <v>3.5</v>
      </c>
      <c r="K4" s="63" t="s">
        <v>218</v>
      </c>
      <c r="L4" s="69">
        <v>19.5</v>
      </c>
      <c r="M4" s="71">
        <v>60</v>
      </c>
      <c r="N4" t="s">
        <v>217</v>
      </c>
    </row>
    <row r="5" spans="1:13" ht="12.75">
      <c r="A5" s="63" t="s">
        <v>182</v>
      </c>
      <c r="B5" s="66">
        <v>19.5</v>
      </c>
      <c r="C5" s="66">
        <v>9</v>
      </c>
      <c r="D5" s="62" t="s">
        <v>218</v>
      </c>
      <c r="E5" s="64">
        <v>4.5</v>
      </c>
      <c r="F5" s="64">
        <v>4.5</v>
      </c>
      <c r="G5" s="66">
        <v>10.5</v>
      </c>
      <c r="H5" s="72" t="s">
        <v>218</v>
      </c>
      <c r="I5" s="64">
        <v>3.5</v>
      </c>
      <c r="J5" s="64">
        <v>3.5</v>
      </c>
      <c r="K5" s="64">
        <v>3.5</v>
      </c>
      <c r="L5" s="69">
        <v>40.5</v>
      </c>
      <c r="M5" s="71">
        <v>60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Користувач Windows</cp:lastModifiedBy>
  <cp:lastPrinted>2019-06-18T07:59:50Z</cp:lastPrinted>
  <dcterms:created xsi:type="dcterms:W3CDTF">2011-02-11T11:33:57Z</dcterms:created>
  <dcterms:modified xsi:type="dcterms:W3CDTF">2019-07-24T11:01:53Z</dcterms:modified>
  <cp:category/>
  <cp:version/>
  <cp:contentType/>
  <cp:contentStatus/>
</cp:coreProperties>
</file>